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ml.chartshap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drawings/drawing20.xml" ContentType="application/vnd.openxmlformats-officedocument.drawing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emf" ContentType="image/x-emf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drawings/drawing23.xml" ContentType="application/vnd.openxmlformats-officedocument.drawing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0" windowWidth="8400" windowHeight="2400" tabRatio="834"/>
  </bookViews>
  <sheets>
    <sheet name="Contents" sheetId="69" r:id="rId1"/>
    <sheet name="Figure_1" sheetId="70" r:id="rId2"/>
    <sheet name="Figure_2" sheetId="4" r:id="rId3"/>
    <sheet name="Figure_3" sheetId="1" r:id="rId4"/>
    <sheet name="Figure_4" sheetId="7" r:id="rId5"/>
    <sheet name="Figure_5" sheetId="8" r:id="rId6"/>
    <sheet name="Figure_6" sheetId="10" r:id="rId7"/>
    <sheet name="Figure_7" sheetId="14" r:id="rId8"/>
    <sheet name="Figure_8" sheetId="15" r:id="rId9"/>
    <sheet name="Figure_9" sheetId="17" r:id="rId10"/>
    <sheet name="Figure_10" sheetId="13" r:id="rId11"/>
    <sheet name="Figure_11" sheetId="25" r:id="rId12"/>
    <sheet name="Figure_12" sheetId="40" r:id="rId13"/>
    <sheet name="Figure_13" sheetId="39" r:id="rId14"/>
    <sheet name="Figure_14" sheetId="22" r:id="rId15"/>
    <sheet name="Figure_15" sheetId="46" r:id="rId16"/>
    <sheet name="Figure_16" sheetId="68" r:id="rId17"/>
    <sheet name="Figure_17" sheetId="65" r:id="rId18"/>
    <sheet name="Figure_18" sheetId="31" r:id="rId19"/>
    <sheet name="Figure_19" sheetId="32" r:id="rId20"/>
    <sheet name="Figure_20" sheetId="64" r:id="rId21"/>
    <sheet name="Figure_21" sheetId="67" r:id="rId22"/>
    <sheet name="Table_1" sheetId="18" r:id="rId23"/>
    <sheet name="Table_2" sheetId="38" r:id="rId24"/>
    <sheet name="Table_3" sheetId="26" r:id="rId25"/>
    <sheet name="Table_4" sheetId="41" r:id="rId26"/>
    <sheet name="Table_5" sheetId="42" r:id="rId27"/>
    <sheet name="Table_6" sheetId="43" r:id="rId28"/>
    <sheet name="Table_7" sheetId="44" r:id="rId29"/>
    <sheet name="Table_8" sheetId="28" r:id="rId30"/>
    <sheet name="Table_9" sheetId="23" r:id="rId31"/>
    <sheet name="Table_10" sheetId="45" r:id="rId32"/>
    <sheet name="Table_11" sheetId="19" r:id="rId33"/>
    <sheet name="Table_A1" sheetId="47" r:id="rId34"/>
    <sheet name="TableA2" sheetId="3" r:id="rId35"/>
    <sheet name="Table_A3" sheetId="49" r:id="rId36"/>
    <sheet name="Table_A4" sheetId="50" r:id="rId37"/>
    <sheet name="Table_A5" sheetId="58" r:id="rId38"/>
    <sheet name="Table_A6" sheetId="51" r:id="rId39"/>
    <sheet name="Table_A7" sheetId="66" r:id="rId40"/>
    <sheet name="Table_A8" sheetId="62" r:id="rId41"/>
  </sheets>
  <externalReferences>
    <externalReference r:id="rId42"/>
    <externalReference r:id="rId43"/>
    <externalReference r:id="rId44"/>
    <externalReference r:id="rId45"/>
  </externalReferences>
  <definedNames>
    <definedName name="body" localSheetId="10">#REF!</definedName>
    <definedName name="body" localSheetId="11">#REF!</definedName>
    <definedName name="body" localSheetId="12">#REF!</definedName>
    <definedName name="body" localSheetId="13">#REF!</definedName>
    <definedName name="body" localSheetId="15">#REF!</definedName>
    <definedName name="body" localSheetId="17">#REF!</definedName>
    <definedName name="body" localSheetId="20">#REF!</definedName>
    <definedName name="body" localSheetId="7">#REF!</definedName>
    <definedName name="body" localSheetId="8">#REF!</definedName>
    <definedName name="body" localSheetId="9">#REF!</definedName>
    <definedName name="body" localSheetId="31">#REF!</definedName>
    <definedName name="body" localSheetId="23">#REF!</definedName>
    <definedName name="body" localSheetId="25">#REF!</definedName>
    <definedName name="body" localSheetId="26">#REF!</definedName>
    <definedName name="body" localSheetId="27">#REF!</definedName>
    <definedName name="body" localSheetId="28">#REF!</definedName>
    <definedName name="body" localSheetId="37">#REF!</definedName>
    <definedName name="body" localSheetId="38">#REF!</definedName>
    <definedName name="body" localSheetId="40">#REF!</definedName>
    <definedName name="body">#REF!</definedName>
    <definedName name="calcul">[1]Calcul_B1.1!$A$1:$L$37</definedName>
    <definedName name="countries" localSheetId="10">#REF!</definedName>
    <definedName name="countries" localSheetId="11">#REF!</definedName>
    <definedName name="countries" localSheetId="12">#REF!</definedName>
    <definedName name="countries" localSheetId="13">#REF!</definedName>
    <definedName name="countries" localSheetId="15">#REF!</definedName>
    <definedName name="countries" localSheetId="17">#REF!</definedName>
    <definedName name="countries" localSheetId="20">#REF!</definedName>
    <definedName name="countries" localSheetId="7">#REF!</definedName>
    <definedName name="countries" localSheetId="8">#REF!</definedName>
    <definedName name="countries" localSheetId="9">#REF!</definedName>
    <definedName name="countries" localSheetId="31">#REF!</definedName>
    <definedName name="countries" localSheetId="23">#REF!</definedName>
    <definedName name="countries" localSheetId="25">#REF!</definedName>
    <definedName name="countries" localSheetId="26">#REF!</definedName>
    <definedName name="countries" localSheetId="27">#REF!</definedName>
    <definedName name="countries" localSheetId="28">#REF!</definedName>
    <definedName name="countries" localSheetId="37">#REF!</definedName>
    <definedName name="countries" localSheetId="38">#REF!</definedName>
    <definedName name="countries" localSheetId="40">#REF!</definedName>
    <definedName name="countries">#REF!</definedName>
    <definedName name="f" localSheetId="10">#REF!</definedName>
    <definedName name="f" localSheetId="11">#REF!</definedName>
    <definedName name="f" localSheetId="12">#REF!</definedName>
    <definedName name="f" localSheetId="13">#REF!</definedName>
    <definedName name="f" localSheetId="15">#REF!</definedName>
    <definedName name="f" localSheetId="17">#REF!</definedName>
    <definedName name="f" localSheetId="20">#REF!</definedName>
    <definedName name="f" localSheetId="7">#REF!</definedName>
    <definedName name="f" localSheetId="8">#REF!</definedName>
    <definedName name="f" localSheetId="9">#REF!</definedName>
    <definedName name="f" localSheetId="31">#REF!</definedName>
    <definedName name="f" localSheetId="23">#REF!</definedName>
    <definedName name="f" localSheetId="25">#REF!</definedName>
    <definedName name="f" localSheetId="26">#REF!</definedName>
    <definedName name="f" localSheetId="27">#REF!</definedName>
    <definedName name="f" localSheetId="28">#REF!</definedName>
    <definedName name="f" localSheetId="37">#REF!</definedName>
    <definedName name="f" localSheetId="38">#REF!</definedName>
    <definedName name="f" localSheetId="40">#REF!</definedName>
    <definedName name="f">#REF!</definedName>
    <definedName name="POpula">[2]POpula!$A$1:$I$1559</definedName>
    <definedName name="SPSS">[3]Figure5.6!$B$2:$X$30</definedName>
    <definedName name="toto">'[4]Graph 3.7.a'!$B$125:$C$151</definedName>
  </definedNames>
  <calcPr calcId="125725"/>
</workbook>
</file>

<file path=xl/calcChain.xml><?xml version="1.0" encoding="utf-8"?>
<calcChain xmlns="http://schemas.openxmlformats.org/spreadsheetml/2006/main">
  <c r="P6" i="67"/>
  <c r="K5"/>
  <c r="L5"/>
  <c r="M5"/>
  <c r="N5"/>
  <c r="K6"/>
  <c r="L6"/>
  <c r="M6"/>
  <c r="N6"/>
  <c r="K7"/>
  <c r="L7"/>
  <c r="M7"/>
  <c r="N7"/>
  <c r="K8"/>
  <c r="L8"/>
  <c r="M8"/>
  <c r="N8"/>
  <c r="K9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18"/>
  <c r="L18"/>
  <c r="M18"/>
  <c r="N18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K31"/>
  <c r="L31"/>
  <c r="M31"/>
  <c r="N31"/>
  <c r="K32"/>
  <c r="L32"/>
  <c r="M32"/>
  <c r="N32"/>
  <c r="K33"/>
  <c r="L33"/>
  <c r="M33"/>
  <c r="N33"/>
  <c r="K34"/>
  <c r="L34"/>
  <c r="M34"/>
  <c r="N34"/>
  <c r="K35"/>
  <c r="L35"/>
  <c r="M35"/>
  <c r="N35"/>
  <c r="K36"/>
  <c r="L36"/>
  <c r="M36"/>
  <c r="N36"/>
  <c r="K37"/>
  <c r="L37"/>
  <c r="M37"/>
  <c r="N37"/>
  <c r="K38"/>
  <c r="L38"/>
  <c r="M38"/>
  <c r="N38"/>
  <c r="K39"/>
  <c r="L39"/>
  <c r="M39"/>
  <c r="N39"/>
  <c r="P42" i="68"/>
  <c r="K42"/>
  <c r="F42"/>
  <c r="P41"/>
  <c r="K41"/>
  <c r="F41"/>
  <c r="P40"/>
  <c r="K40"/>
  <c r="F40"/>
  <c r="P39"/>
  <c r="K39"/>
  <c r="F39"/>
  <c r="P38"/>
  <c r="K38"/>
  <c r="F38"/>
  <c r="P37"/>
  <c r="K37"/>
  <c r="F37"/>
  <c r="P36"/>
  <c r="K36"/>
  <c r="F36"/>
  <c r="P35"/>
  <c r="K35"/>
  <c r="F35"/>
  <c r="P34"/>
  <c r="K34"/>
  <c r="F34"/>
  <c r="P33"/>
  <c r="K33"/>
  <c r="F33"/>
  <c r="P32"/>
  <c r="K32"/>
  <c r="F32"/>
  <c r="P31"/>
  <c r="K31"/>
  <c r="F31"/>
  <c r="P30"/>
  <c r="K30"/>
  <c r="F30"/>
  <c r="P29"/>
  <c r="K29"/>
  <c r="F29"/>
  <c r="P28"/>
  <c r="K28"/>
  <c r="F28"/>
  <c r="P27"/>
  <c r="K27"/>
  <c r="F27"/>
  <c r="P26"/>
  <c r="K26"/>
  <c r="F26"/>
  <c r="P25"/>
  <c r="K25"/>
  <c r="F25"/>
  <c r="P24"/>
  <c r="K24"/>
  <c r="F24"/>
  <c r="P23"/>
  <c r="K23"/>
  <c r="F23"/>
  <c r="P22"/>
  <c r="K22"/>
  <c r="F22"/>
  <c r="P21"/>
  <c r="K21"/>
  <c r="F21"/>
  <c r="P20"/>
  <c r="K20"/>
  <c r="F20"/>
  <c r="P19"/>
  <c r="K19"/>
  <c r="F19"/>
  <c r="P18"/>
  <c r="K18"/>
  <c r="F18"/>
  <c r="P17"/>
  <c r="K17"/>
  <c r="F17"/>
  <c r="P16"/>
  <c r="K16"/>
  <c r="F16"/>
  <c r="P15"/>
  <c r="K15"/>
  <c r="F15"/>
  <c r="P14"/>
  <c r="K14"/>
  <c r="F14"/>
  <c r="P13"/>
  <c r="K13"/>
  <c r="F13"/>
  <c r="P12"/>
  <c r="K12"/>
  <c r="F12"/>
  <c r="P11"/>
  <c r="K11"/>
  <c r="F11"/>
  <c r="P10"/>
  <c r="K10"/>
  <c r="F10"/>
  <c r="P9"/>
  <c r="K9"/>
  <c r="F9"/>
  <c r="P8"/>
  <c r="K8"/>
  <c r="F8"/>
  <c r="P5" i="67" l="1"/>
  <c r="Q5"/>
  <c r="R5"/>
  <c r="S5"/>
  <c r="F15" i="62"/>
  <c r="G15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K41" i="64"/>
  <c r="F41"/>
  <c r="K40"/>
  <c r="F40"/>
  <c r="K39"/>
  <c r="F39"/>
  <c r="K38"/>
  <c r="F38"/>
  <c r="K37"/>
  <c r="F37"/>
  <c r="K36"/>
  <c r="F36"/>
  <c r="K35"/>
  <c r="F35"/>
  <c r="K34"/>
  <c r="F34"/>
  <c r="K33"/>
  <c r="F33"/>
  <c r="K32"/>
  <c r="F32"/>
  <c r="K31"/>
  <c r="F31"/>
  <c r="K30"/>
  <c r="F30"/>
  <c r="K29"/>
  <c r="F29"/>
  <c r="K28"/>
  <c r="F28"/>
  <c r="K27"/>
  <c r="F27"/>
  <c r="K26"/>
  <c r="F26"/>
  <c r="K25"/>
  <c r="F25"/>
  <c r="K24"/>
  <c r="F24"/>
  <c r="K23"/>
  <c r="F23"/>
  <c r="K22"/>
  <c r="F22"/>
  <c r="K21"/>
  <c r="F21"/>
  <c r="K20"/>
  <c r="F20"/>
  <c r="K19"/>
  <c r="F19"/>
  <c r="K18"/>
  <c r="F18"/>
  <c r="K17"/>
  <c r="F17"/>
  <c r="K16"/>
  <c r="F16"/>
  <c r="K15"/>
  <c r="F15"/>
  <c r="K14"/>
  <c r="F14"/>
  <c r="K13"/>
  <c r="F13"/>
  <c r="K12"/>
  <c r="F12"/>
  <c r="K11"/>
  <c r="F11"/>
  <c r="K10"/>
  <c r="F10"/>
  <c r="K9"/>
  <c r="F9"/>
  <c r="K8"/>
  <c r="F8"/>
  <c r="K7"/>
  <c r="F7"/>
  <c r="S5" i="62"/>
  <c r="R5"/>
  <c r="L6"/>
  <c r="M6"/>
  <c r="L7"/>
  <c r="M7"/>
  <c r="L8"/>
  <c r="M8"/>
  <c r="L9"/>
  <c r="M9"/>
  <c r="L10"/>
  <c r="M10"/>
  <c r="L11"/>
  <c r="M11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M31"/>
  <c r="L32"/>
  <c r="M32"/>
  <c r="L33"/>
  <c r="M33"/>
  <c r="L34"/>
  <c r="M34"/>
  <c r="L35"/>
  <c r="M35"/>
  <c r="L36"/>
  <c r="M36"/>
  <c r="L37"/>
  <c r="M37"/>
  <c r="L38"/>
  <c r="M38"/>
  <c r="L39"/>
  <c r="M39"/>
  <c r="M5"/>
  <c r="L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J44" i="51"/>
  <c r="K44"/>
  <c r="J45"/>
  <c r="K45"/>
  <c r="J46"/>
  <c r="K46"/>
  <c r="J47"/>
  <c r="K47"/>
  <c r="Y39" i="62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Y12"/>
  <c r="X12"/>
  <c r="Y11"/>
  <c r="X11"/>
  <c r="Y10"/>
  <c r="X10"/>
  <c r="Y9"/>
  <c r="X9"/>
  <c r="Y8"/>
  <c r="X8"/>
  <c r="Y7"/>
  <c r="X7"/>
  <c r="Y6"/>
  <c r="X6"/>
  <c r="Y5"/>
  <c r="X5"/>
  <c r="C5" i="49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4"/>
  <c r="B44" i="22"/>
  <c r="C44"/>
  <c r="B45"/>
  <c r="C45"/>
  <c r="B46"/>
  <c r="C46"/>
  <c r="B47"/>
  <c r="C47"/>
  <c r="U47" i="51"/>
  <c r="T47"/>
  <c r="S47"/>
  <c r="R47"/>
  <c r="Q47"/>
  <c r="P47"/>
  <c r="O47"/>
  <c r="N47"/>
  <c r="M47"/>
  <c r="L47"/>
  <c r="I47"/>
  <c r="H47"/>
  <c r="G47"/>
  <c r="F47"/>
  <c r="E47"/>
  <c r="D47"/>
  <c r="C47"/>
  <c r="B47"/>
  <c r="U46"/>
  <c r="T46"/>
  <c r="S46"/>
  <c r="R46"/>
  <c r="Q46"/>
  <c r="P46"/>
  <c r="O46"/>
  <c r="N46"/>
  <c r="M46"/>
  <c r="L46"/>
  <c r="I46"/>
  <c r="H46"/>
  <c r="G46"/>
  <c r="F46"/>
  <c r="E46"/>
  <c r="D46"/>
  <c r="C46"/>
  <c r="B46"/>
  <c r="U45"/>
  <c r="T45"/>
  <c r="S45"/>
  <c r="R45"/>
  <c r="Q45"/>
  <c r="P45"/>
  <c r="O45"/>
  <c r="N45"/>
  <c r="M45"/>
  <c r="L45"/>
  <c r="I45"/>
  <c r="H45"/>
  <c r="G45"/>
  <c r="F45"/>
  <c r="E45"/>
  <c r="D45"/>
  <c r="C45"/>
  <c r="B45"/>
  <c r="U44"/>
  <c r="T44"/>
  <c r="S44"/>
  <c r="R44"/>
  <c r="Q44"/>
  <c r="P44"/>
  <c r="O44"/>
  <c r="N44"/>
  <c r="M44"/>
  <c r="L44"/>
  <c r="I44"/>
  <c r="H44"/>
  <c r="G44"/>
  <c r="F44"/>
  <c r="E44"/>
  <c r="D44"/>
  <c r="C44"/>
  <c r="B44"/>
  <c r="R6" i="67" l="1"/>
  <c r="Q6"/>
  <c r="R41" i="50"/>
  <c r="Q41"/>
  <c r="P41"/>
  <c r="O41"/>
  <c r="M41"/>
  <c r="L41"/>
  <c r="K41"/>
  <c r="J41"/>
  <c r="R40"/>
  <c r="Q40"/>
  <c r="P40"/>
  <c r="O40"/>
  <c r="M40"/>
  <c r="L40"/>
  <c r="K40"/>
  <c r="J40"/>
  <c r="R39"/>
  <c r="Q39"/>
  <c r="P39"/>
  <c r="O39"/>
  <c r="M39"/>
  <c r="L39"/>
  <c r="K39"/>
  <c r="J39"/>
  <c r="R38"/>
  <c r="Q38"/>
  <c r="P38"/>
  <c r="O38"/>
  <c r="M38"/>
  <c r="L38"/>
  <c r="K38"/>
  <c r="J38"/>
  <c r="R37"/>
  <c r="Q37"/>
  <c r="P37"/>
  <c r="O37"/>
  <c r="M37"/>
  <c r="L37"/>
  <c r="K37"/>
  <c r="J37"/>
  <c r="R36"/>
  <c r="Q36"/>
  <c r="P36"/>
  <c r="O36"/>
  <c r="M36"/>
  <c r="L36"/>
  <c r="K36"/>
  <c r="J36"/>
  <c r="R35"/>
  <c r="Q35"/>
  <c r="P35"/>
  <c r="O35"/>
  <c r="M35"/>
  <c r="L35"/>
  <c r="K35"/>
  <c r="J35"/>
  <c r="R34"/>
  <c r="Q34"/>
  <c r="P34"/>
  <c r="O34"/>
  <c r="M34"/>
  <c r="L34"/>
  <c r="K34"/>
  <c r="J34"/>
  <c r="R33"/>
  <c r="Q33"/>
  <c r="P33"/>
  <c r="O33"/>
  <c r="M33"/>
  <c r="L33"/>
  <c r="K33"/>
  <c r="J33"/>
  <c r="R32"/>
  <c r="Q32"/>
  <c r="P32"/>
  <c r="O32"/>
  <c r="M32"/>
  <c r="L32"/>
  <c r="K32"/>
  <c r="J32"/>
  <c r="R31"/>
  <c r="Q31"/>
  <c r="P31"/>
  <c r="O31"/>
  <c r="M31"/>
  <c r="L31"/>
  <c r="K31"/>
  <c r="J31"/>
  <c r="R30"/>
  <c r="Q30"/>
  <c r="P30"/>
  <c r="O30"/>
  <c r="M30"/>
  <c r="L30"/>
  <c r="K30"/>
  <c r="J30"/>
  <c r="R29"/>
  <c r="Q29"/>
  <c r="P29"/>
  <c r="O29"/>
  <c r="M29"/>
  <c r="L29"/>
  <c r="K29"/>
  <c r="J29"/>
  <c r="R28"/>
  <c r="Q28"/>
  <c r="P28"/>
  <c r="O28"/>
  <c r="M28"/>
  <c r="L28"/>
  <c r="K28"/>
  <c r="J28"/>
  <c r="R27"/>
  <c r="Q27"/>
  <c r="P27"/>
  <c r="O27"/>
  <c r="M27"/>
  <c r="L27"/>
  <c r="K27"/>
  <c r="J27"/>
  <c r="R26"/>
  <c r="Q26"/>
  <c r="P26"/>
  <c r="O26"/>
  <c r="M26"/>
  <c r="L26"/>
  <c r="K26"/>
  <c r="J26"/>
  <c r="R25"/>
  <c r="Q25"/>
  <c r="P25"/>
  <c r="O25"/>
  <c r="M25"/>
  <c r="L25"/>
  <c r="K25"/>
  <c r="J25"/>
  <c r="R24"/>
  <c r="Q24"/>
  <c r="P24"/>
  <c r="O24"/>
  <c r="M24"/>
  <c r="L24"/>
  <c r="K24"/>
  <c r="J24"/>
  <c r="R23"/>
  <c r="Q23"/>
  <c r="P23"/>
  <c r="O23"/>
  <c r="M23"/>
  <c r="L23"/>
  <c r="K23"/>
  <c r="J23"/>
  <c r="R22"/>
  <c r="Q22"/>
  <c r="P22"/>
  <c r="O22"/>
  <c r="M22"/>
  <c r="L22"/>
  <c r="K22"/>
  <c r="J22"/>
  <c r="R21"/>
  <c r="Q21"/>
  <c r="P21"/>
  <c r="O21"/>
  <c r="M21"/>
  <c r="L21"/>
  <c r="K21"/>
  <c r="J21"/>
  <c r="R20"/>
  <c r="Q20"/>
  <c r="P20"/>
  <c r="O20"/>
  <c r="M20"/>
  <c r="L20"/>
  <c r="K20"/>
  <c r="J20"/>
  <c r="R19"/>
  <c r="Q19"/>
  <c r="P19"/>
  <c r="O19"/>
  <c r="M19"/>
  <c r="L19"/>
  <c r="K19"/>
  <c r="J19"/>
  <c r="R18"/>
  <c r="Q18"/>
  <c r="P18"/>
  <c r="O18"/>
  <c r="M18"/>
  <c r="L18"/>
  <c r="K18"/>
  <c r="J18"/>
  <c r="R17"/>
  <c r="Q17"/>
  <c r="P17"/>
  <c r="O17"/>
  <c r="M17"/>
  <c r="L17"/>
  <c r="K17"/>
  <c r="J17"/>
  <c r="R16"/>
  <c r="Q16"/>
  <c r="P16"/>
  <c r="O16"/>
  <c r="M16"/>
  <c r="L16"/>
  <c r="K16"/>
  <c r="J16"/>
  <c r="R15"/>
  <c r="Q15"/>
  <c r="P15"/>
  <c r="O15"/>
  <c r="M15"/>
  <c r="L15"/>
  <c r="K15"/>
  <c r="J15"/>
  <c r="R14"/>
  <c r="Q14"/>
  <c r="P14"/>
  <c r="O14"/>
  <c r="M14"/>
  <c r="L14"/>
  <c r="K14"/>
  <c r="J14"/>
  <c r="R13"/>
  <c r="Q13"/>
  <c r="P13"/>
  <c r="O13"/>
  <c r="M13"/>
  <c r="L13"/>
  <c r="K13"/>
  <c r="J13"/>
  <c r="R12"/>
  <c r="Q12"/>
  <c r="P12"/>
  <c r="O12"/>
  <c r="M12"/>
  <c r="L12"/>
  <c r="K12"/>
  <c r="J12"/>
  <c r="R11"/>
  <c r="Q11"/>
  <c r="P11"/>
  <c r="O11"/>
  <c r="M11"/>
  <c r="L11"/>
  <c r="K11"/>
  <c r="J11"/>
  <c r="R10"/>
  <c r="Q10"/>
  <c r="P10"/>
  <c r="O10"/>
  <c r="M10"/>
  <c r="L10"/>
  <c r="K10"/>
  <c r="J10"/>
  <c r="R9"/>
  <c r="Q9"/>
  <c r="P9"/>
  <c r="O9"/>
  <c r="M9"/>
  <c r="L9"/>
  <c r="K9"/>
  <c r="J9"/>
  <c r="R8"/>
  <c r="Q8"/>
  <c r="P8"/>
  <c r="O8"/>
  <c r="M8"/>
  <c r="L8"/>
  <c r="K8"/>
  <c r="J8"/>
  <c r="R7"/>
  <c r="Q7"/>
  <c r="P7"/>
  <c r="O7"/>
  <c r="M7"/>
  <c r="L7"/>
  <c r="K7"/>
  <c r="J7"/>
  <c r="E47" i="46"/>
  <c r="D47"/>
  <c r="C47"/>
  <c r="B47"/>
  <c r="E46"/>
  <c r="D46"/>
  <c r="C46"/>
  <c r="B46"/>
  <c r="E45"/>
  <c r="D45"/>
  <c r="C45"/>
  <c r="B45"/>
  <c r="E44"/>
  <c r="D44"/>
  <c r="C44"/>
  <c r="B44"/>
  <c r="H18" i="40"/>
  <c r="M18" s="1"/>
  <c r="H17"/>
  <c r="K17" s="1"/>
  <c r="R9" s="1"/>
  <c r="H16"/>
  <c r="L16" s="1"/>
  <c r="K15"/>
  <c r="R7" s="1"/>
  <c r="J15"/>
  <c r="H15"/>
  <c r="L15" s="1"/>
  <c r="H14"/>
  <c r="J14" s="1"/>
  <c r="H13"/>
  <c r="J13" s="1"/>
  <c r="H12"/>
  <c r="L12" s="1"/>
  <c r="H11"/>
  <c r="J11" s="1"/>
  <c r="H10"/>
  <c r="K10" s="1"/>
  <c r="P10" s="1"/>
  <c r="J9"/>
  <c r="H9"/>
  <c r="L9" s="1"/>
  <c r="H8"/>
  <c r="L8" s="1"/>
  <c r="H7"/>
  <c r="L7" s="1"/>
  <c r="H18" i="39"/>
  <c r="K18" s="1"/>
  <c r="H17"/>
  <c r="M17" s="1"/>
  <c r="K16"/>
  <c r="H16"/>
  <c r="J16" s="1"/>
  <c r="H15"/>
  <c r="K15" s="1"/>
  <c r="H14"/>
  <c r="L14" s="1"/>
  <c r="Q16" s="1"/>
  <c r="I13"/>
  <c r="H13"/>
  <c r="L13" s="1"/>
  <c r="Q15" s="1"/>
  <c r="K12"/>
  <c r="H12"/>
  <c r="J12" s="1"/>
  <c r="M11"/>
  <c r="H11"/>
  <c r="L11" s="1"/>
  <c r="Q13" s="1"/>
  <c r="H10"/>
  <c r="M10" s="1"/>
  <c r="H9"/>
  <c r="J9" s="1"/>
  <c r="H8"/>
  <c r="K8" s="1"/>
  <c r="H7"/>
  <c r="K7" s="1"/>
  <c r="M40" i="38"/>
  <c r="L40"/>
  <c r="K40"/>
  <c r="J40"/>
  <c r="M39"/>
  <c r="L39"/>
  <c r="K39"/>
  <c r="J39"/>
  <c r="M38"/>
  <c r="L38"/>
  <c r="K38"/>
  <c r="J38"/>
  <c r="M37"/>
  <c r="L37"/>
  <c r="K37"/>
  <c r="J37"/>
  <c r="M36"/>
  <c r="L36"/>
  <c r="K36"/>
  <c r="J36"/>
  <c r="M35"/>
  <c r="L35"/>
  <c r="K35"/>
  <c r="J35"/>
  <c r="M34"/>
  <c r="L34"/>
  <c r="K34"/>
  <c r="J34"/>
  <c r="M33"/>
  <c r="L33"/>
  <c r="K33"/>
  <c r="J33"/>
  <c r="M32"/>
  <c r="L32"/>
  <c r="K32"/>
  <c r="J32"/>
  <c r="M31"/>
  <c r="L31"/>
  <c r="K31"/>
  <c r="J31"/>
  <c r="M30"/>
  <c r="L30"/>
  <c r="K30"/>
  <c r="J30"/>
  <c r="M29"/>
  <c r="L29"/>
  <c r="K29"/>
  <c r="J29"/>
  <c r="M28"/>
  <c r="L28"/>
  <c r="K28"/>
  <c r="J28"/>
  <c r="M27"/>
  <c r="L27"/>
  <c r="K27"/>
  <c r="J27"/>
  <c r="M26"/>
  <c r="L26"/>
  <c r="K26"/>
  <c r="J26"/>
  <c r="M25"/>
  <c r="L25"/>
  <c r="K25"/>
  <c r="J25"/>
  <c r="M24"/>
  <c r="L24"/>
  <c r="K24"/>
  <c r="J24"/>
  <c r="M23"/>
  <c r="L23"/>
  <c r="K23"/>
  <c r="J23"/>
  <c r="M22"/>
  <c r="L22"/>
  <c r="K22"/>
  <c r="J22"/>
  <c r="M21"/>
  <c r="L21"/>
  <c r="K21"/>
  <c r="J21"/>
  <c r="M20"/>
  <c r="L20"/>
  <c r="K20"/>
  <c r="J20"/>
  <c r="M19"/>
  <c r="L19"/>
  <c r="K19"/>
  <c r="J19"/>
  <c r="M18"/>
  <c r="L18"/>
  <c r="K18"/>
  <c r="J18"/>
  <c r="M17"/>
  <c r="L17"/>
  <c r="K17"/>
  <c r="J17"/>
  <c r="M16"/>
  <c r="L16"/>
  <c r="K16"/>
  <c r="J16"/>
  <c r="M15"/>
  <c r="L15"/>
  <c r="K15"/>
  <c r="J15"/>
  <c r="M14"/>
  <c r="L14"/>
  <c r="K14"/>
  <c r="J14"/>
  <c r="M13"/>
  <c r="L13"/>
  <c r="K13"/>
  <c r="J13"/>
  <c r="M12"/>
  <c r="L12"/>
  <c r="K12"/>
  <c r="J12"/>
  <c r="M11"/>
  <c r="L11"/>
  <c r="K11"/>
  <c r="J11"/>
  <c r="M10"/>
  <c r="L10"/>
  <c r="K10"/>
  <c r="J10"/>
  <c r="M9"/>
  <c r="L9"/>
  <c r="K9"/>
  <c r="J9"/>
  <c r="M8"/>
  <c r="L8"/>
  <c r="K8"/>
  <c r="J8"/>
  <c r="M7"/>
  <c r="L7"/>
  <c r="K7"/>
  <c r="J7"/>
  <c r="M6"/>
  <c r="L6"/>
  <c r="K6"/>
  <c r="J6"/>
  <c r="S9" l="1"/>
  <c r="P9"/>
  <c r="P8"/>
  <c r="N7" i="50"/>
  <c r="S8"/>
  <c r="N9"/>
  <c r="S10"/>
  <c r="S11"/>
  <c r="S12"/>
  <c r="S13"/>
  <c r="N14"/>
  <c r="S14"/>
  <c r="N15"/>
  <c r="S15"/>
  <c r="S16"/>
  <c r="N17"/>
  <c r="S17"/>
  <c r="N18"/>
  <c r="S18"/>
  <c r="N19"/>
  <c r="S19"/>
  <c r="N20"/>
  <c r="S20"/>
  <c r="N21"/>
  <c r="S21"/>
  <c r="N22"/>
  <c r="S22"/>
  <c r="N23"/>
  <c r="S23"/>
  <c r="N24"/>
  <c r="S24"/>
  <c r="N25"/>
  <c r="S25"/>
  <c r="N26"/>
  <c r="S26"/>
  <c r="N27"/>
  <c r="S27"/>
  <c r="N28"/>
  <c r="S28"/>
  <c r="N29"/>
  <c r="S29"/>
  <c r="N30"/>
  <c r="S30"/>
  <c r="N31"/>
  <c r="S31"/>
  <c r="N32"/>
  <c r="S32"/>
  <c r="N33"/>
  <c r="S33"/>
  <c r="N34"/>
  <c r="S34"/>
  <c r="N35"/>
  <c r="S35"/>
  <c r="N36"/>
  <c r="S36"/>
  <c r="N37"/>
  <c r="S37"/>
  <c r="N38"/>
  <c r="S38"/>
  <c r="N39"/>
  <c r="S39"/>
  <c r="N40"/>
  <c r="S40"/>
  <c r="N41"/>
  <c r="S41"/>
  <c r="S7"/>
  <c r="N8"/>
  <c r="S9"/>
  <c r="N10"/>
  <c r="N11"/>
  <c r="N12"/>
  <c r="N13"/>
  <c r="N16"/>
  <c r="K10" i="39"/>
  <c r="K9"/>
  <c r="J10"/>
  <c r="M14"/>
  <c r="S10" i="38"/>
  <c r="I11" i="39"/>
  <c r="J13"/>
  <c r="I14"/>
  <c r="J17"/>
  <c r="K7" i="40"/>
  <c r="M9"/>
  <c r="J12"/>
  <c r="I16"/>
  <c r="J11" i="39"/>
  <c r="K13"/>
  <c r="J14"/>
  <c r="K17"/>
  <c r="M12" i="40"/>
  <c r="J16"/>
  <c r="K11" i="39"/>
  <c r="M13"/>
  <c r="K14"/>
  <c r="M16" i="40"/>
  <c r="M8"/>
  <c r="M7"/>
  <c r="I8"/>
  <c r="K11"/>
  <c r="Q7" s="1"/>
  <c r="K14"/>
  <c r="Q10" s="1"/>
  <c r="J18"/>
  <c r="I7"/>
  <c r="J8"/>
  <c r="M15"/>
  <c r="K18"/>
  <c r="R10" s="1"/>
  <c r="J7"/>
  <c r="K8"/>
  <c r="P8" s="1"/>
  <c r="I9"/>
  <c r="I12"/>
  <c r="K13"/>
  <c r="Q9" s="1"/>
  <c r="I15"/>
  <c r="L17"/>
  <c r="I10"/>
  <c r="M10"/>
  <c r="L11"/>
  <c r="K9"/>
  <c r="P9" s="1"/>
  <c r="J10"/>
  <c r="I11"/>
  <c r="M11"/>
  <c r="K12"/>
  <c r="Q8" s="1"/>
  <c r="I13"/>
  <c r="M13"/>
  <c r="I14"/>
  <c r="M14"/>
  <c r="K16"/>
  <c r="R8" s="1"/>
  <c r="J17"/>
  <c r="L18"/>
  <c r="L10"/>
  <c r="L13"/>
  <c r="L14"/>
  <c r="I17"/>
  <c r="M17"/>
  <c r="I18"/>
  <c r="L7" i="39"/>
  <c r="L8"/>
  <c r="P14" s="1"/>
  <c r="L15"/>
  <c r="R13" s="1"/>
  <c r="L18"/>
  <c r="R16" s="1"/>
  <c r="M7"/>
  <c r="M8"/>
  <c r="L9"/>
  <c r="P15" s="1"/>
  <c r="L12"/>
  <c r="Q14" s="1"/>
  <c r="I15"/>
  <c r="M15"/>
  <c r="L16"/>
  <c r="R14" s="1"/>
  <c r="M18"/>
  <c r="J7"/>
  <c r="J8"/>
  <c r="I9"/>
  <c r="M9"/>
  <c r="L10"/>
  <c r="P16" s="1"/>
  <c r="I12"/>
  <c r="M12"/>
  <c r="J15"/>
  <c r="I16"/>
  <c r="M16"/>
  <c r="L17"/>
  <c r="R15" s="1"/>
  <c r="J18"/>
  <c r="I7"/>
  <c r="I8"/>
  <c r="I18"/>
  <c r="I10"/>
  <c r="I17"/>
  <c r="R10" i="38"/>
  <c r="P7"/>
  <c r="P10"/>
  <c r="R7"/>
  <c r="R8"/>
  <c r="R9"/>
  <c r="S7"/>
  <c r="S8"/>
  <c r="Q7"/>
  <c r="Q8"/>
  <c r="Q9"/>
  <c r="Q10"/>
  <c r="F41" i="32" l="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9" i="31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D44" i="22"/>
  <c r="E44"/>
  <c r="D45"/>
  <c r="E45"/>
  <c r="D46"/>
  <c r="E46"/>
  <c r="D47"/>
  <c r="E47"/>
  <c r="R8" i="13"/>
  <c r="S8"/>
  <c r="T8"/>
  <c r="U8"/>
  <c r="R9"/>
  <c r="S9"/>
  <c r="T9"/>
  <c r="U9"/>
  <c r="R10"/>
  <c r="S10"/>
  <c r="T10"/>
  <c r="U10"/>
  <c r="R11"/>
  <c r="S11"/>
  <c r="T11"/>
  <c r="U11"/>
  <c r="R12"/>
  <c r="S12"/>
  <c r="T12"/>
  <c r="U12"/>
  <c r="R13"/>
  <c r="S13"/>
  <c r="T13"/>
  <c r="U13"/>
  <c r="R14"/>
  <c r="S14"/>
  <c r="T14"/>
  <c r="U14"/>
  <c r="R15"/>
  <c r="S15"/>
  <c r="T15"/>
  <c r="U15"/>
  <c r="R16"/>
  <c r="S16"/>
  <c r="T16"/>
  <c r="U16"/>
  <c r="R17"/>
  <c r="S17"/>
  <c r="T17"/>
  <c r="U17"/>
  <c r="R18"/>
  <c r="S18"/>
  <c r="T18"/>
  <c r="U18"/>
  <c r="R19"/>
  <c r="S19"/>
  <c r="T19"/>
  <c r="U19"/>
  <c r="R20"/>
  <c r="S20"/>
  <c r="T20"/>
  <c r="U20"/>
  <c r="R21"/>
  <c r="S21"/>
  <c r="T21"/>
  <c r="U21"/>
  <c r="R22"/>
  <c r="S22"/>
  <c r="T22"/>
  <c r="U22"/>
  <c r="R23"/>
  <c r="S23"/>
  <c r="T23"/>
  <c r="U23"/>
  <c r="R24"/>
  <c r="S24"/>
  <c r="T24"/>
  <c r="U24"/>
  <c r="R25"/>
  <c r="S25"/>
  <c r="T25"/>
  <c r="U25"/>
  <c r="R26"/>
  <c r="S26"/>
  <c r="T26"/>
  <c r="U26"/>
  <c r="R27"/>
  <c r="S27"/>
  <c r="T27"/>
  <c r="U27"/>
  <c r="R28"/>
  <c r="S28"/>
  <c r="T28"/>
  <c r="U28"/>
  <c r="R29"/>
  <c r="S29"/>
  <c r="T29"/>
  <c r="U29"/>
  <c r="R30"/>
  <c r="S30"/>
  <c r="T30"/>
  <c r="U30"/>
  <c r="R31"/>
  <c r="S31"/>
  <c r="T31"/>
  <c r="U31"/>
  <c r="R32"/>
  <c r="S32"/>
  <c r="T32"/>
  <c r="U32"/>
  <c r="R33"/>
  <c r="S33"/>
  <c r="T33"/>
  <c r="U33"/>
  <c r="T6"/>
  <c r="U6"/>
  <c r="U7"/>
  <c r="T7"/>
  <c r="S7"/>
  <c r="R7"/>
  <c r="S6"/>
  <c r="R7" i="1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U7"/>
  <c r="T7"/>
  <c r="T6"/>
  <c r="U6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7"/>
  <c r="S6"/>
  <c r="R6"/>
  <c r="R6" i="13"/>
</calcChain>
</file>

<file path=xl/sharedStrings.xml><?xml version="1.0" encoding="utf-8"?>
<sst xmlns="http://schemas.openxmlformats.org/spreadsheetml/2006/main" count="6986" uniqueCount="900">
  <si>
    <t>item</t>
  </si>
  <si>
    <t>r_2006</t>
  </si>
  <si>
    <t>r_2009</t>
  </si>
  <si>
    <t>M033Q01</t>
  </si>
  <si>
    <t>M034Q01T</t>
  </si>
  <si>
    <t>M155Q01</t>
  </si>
  <si>
    <t>M155Q04T</t>
  </si>
  <si>
    <t>M192Q01T</t>
  </si>
  <si>
    <t>M273Q01T</t>
  </si>
  <si>
    <t>M406Q01</t>
  </si>
  <si>
    <t>M406Q02</t>
  </si>
  <si>
    <t>M408Q01T</t>
  </si>
  <si>
    <t>M411Q01</t>
  </si>
  <si>
    <t>M411Q02</t>
  </si>
  <si>
    <t>M420Q01T</t>
  </si>
  <si>
    <t>M423Q01</t>
  </si>
  <si>
    <t>M442Q02</t>
  </si>
  <si>
    <t>M446Q01</t>
  </si>
  <si>
    <t>M446Q02</t>
  </si>
  <si>
    <t>M447Q01</t>
  </si>
  <si>
    <t>M464Q01T</t>
  </si>
  <si>
    <t>M474Q01</t>
  </si>
  <si>
    <t>M496Q01T</t>
  </si>
  <si>
    <t>M496Q02</t>
  </si>
  <si>
    <t>M559Q01</t>
  </si>
  <si>
    <t>M564Q01</t>
  </si>
  <si>
    <t>M564Q02</t>
  </si>
  <si>
    <t>M571Q01</t>
  </si>
  <si>
    <t>M603Q01T</t>
  </si>
  <si>
    <t>M603Q02T</t>
  </si>
  <si>
    <t>M800Q01</t>
  </si>
  <si>
    <t>M803Q01T</t>
  </si>
  <si>
    <t>M828Q01</t>
  </si>
  <si>
    <t>M828Q02</t>
  </si>
  <si>
    <t>M828Q03</t>
  </si>
  <si>
    <t>R055Q01</t>
  </si>
  <si>
    <t>R055Q02</t>
  </si>
  <si>
    <t>R055Q03</t>
  </si>
  <si>
    <t>R055Q05</t>
  </si>
  <si>
    <t>R067Q01</t>
  </si>
  <si>
    <t>R067Q04</t>
  </si>
  <si>
    <t>R067Q05</t>
  </si>
  <si>
    <t>R102Q04A</t>
  </si>
  <si>
    <t>R102Q05</t>
  </si>
  <si>
    <t>R102Q07</t>
  </si>
  <si>
    <t>R104Q01</t>
  </si>
  <si>
    <t>R104Q02</t>
  </si>
  <si>
    <t>R104Q05</t>
  </si>
  <si>
    <t>R111Q01</t>
  </si>
  <si>
    <t>R111Q02B</t>
  </si>
  <si>
    <t>R111Q06B</t>
  </si>
  <si>
    <t>R219Q02</t>
  </si>
  <si>
    <t>R220Q01</t>
  </si>
  <si>
    <t>R220Q02B</t>
  </si>
  <si>
    <t>R220Q04</t>
  </si>
  <si>
    <t>R220Q05</t>
  </si>
  <si>
    <t>R220Q06</t>
  </si>
  <si>
    <t>R227Q01</t>
  </si>
  <si>
    <t>R227Q02T</t>
  </si>
  <si>
    <t>R227Q03</t>
  </si>
  <si>
    <t>R227Q06</t>
  </si>
  <si>
    <t>S256Q01</t>
  </si>
  <si>
    <t>S269Q01</t>
  </si>
  <si>
    <t>S269Q04T</t>
  </si>
  <si>
    <t>S326Q01</t>
  </si>
  <si>
    <t>S326Q02</t>
  </si>
  <si>
    <t>S326Q03</t>
  </si>
  <si>
    <t>S326Q04T</t>
  </si>
  <si>
    <t>COUNTRY</t>
  </si>
  <si>
    <t>notreachedscore</t>
  </si>
  <si>
    <t>readmissscore</t>
  </si>
  <si>
    <t>mathmissscore</t>
  </si>
  <si>
    <t>sciemissscore</t>
  </si>
  <si>
    <t>allmissscore</t>
  </si>
  <si>
    <t>year</t>
  </si>
  <si>
    <t>2000</t>
  </si>
  <si>
    <t>2003</t>
  </si>
  <si>
    <t>2006</t>
  </si>
  <si>
    <t>2009</t>
  </si>
  <si>
    <t>036 AUSTRALIA</t>
  </si>
  <si>
    <t>040 AUSTRIA</t>
  </si>
  <si>
    <t>056 BELGIUM</t>
  </si>
  <si>
    <t>076 BRAZIL</t>
  </si>
  <si>
    <t>124 CANADA</t>
  </si>
  <si>
    <t>203 CZECH REPUBLIC</t>
  </si>
  <si>
    <t>208 DENMARK</t>
  </si>
  <si>
    <t>246 FINLAND</t>
  </si>
  <si>
    <t>250 FRANCE</t>
  </si>
  <si>
    <t>276 GERMANY</t>
  </si>
  <si>
    <t>300 GREECE</t>
  </si>
  <si>
    <t>344 HONG KONG</t>
  </si>
  <si>
    <t>348 HUNGARY</t>
  </si>
  <si>
    <t>352 ICELAND</t>
  </si>
  <si>
    <t>360 INDONESIA</t>
  </si>
  <si>
    <t>372 IRELAND</t>
  </si>
  <si>
    <t>380 ITALY</t>
  </si>
  <si>
    <t>392 JAPAN</t>
  </si>
  <si>
    <t>410 KOREA, REPUBLIC OF</t>
  </si>
  <si>
    <t>428 LATVIA</t>
  </si>
  <si>
    <t>438 LIECHTENSTEIN</t>
  </si>
  <si>
    <t>442 LUXEMBOURG</t>
  </si>
  <si>
    <t>484 MEXICO</t>
  </si>
  <si>
    <t>528 NETHERLANDS</t>
  </si>
  <si>
    <t>554 NEW ZEALAND</t>
  </si>
  <si>
    <t>578 NORWAY</t>
  </si>
  <si>
    <t>616 POLAND</t>
  </si>
  <si>
    <t>620 PORTUGAL</t>
  </si>
  <si>
    <t>643 RUSSIAN FEDERATION</t>
  </si>
  <si>
    <t>724 SPAIN</t>
  </si>
  <si>
    <t>752 SWEDEN</t>
  </si>
  <si>
    <t>756 SWITZERLAND</t>
  </si>
  <si>
    <t>764 THAILAND</t>
  </si>
  <si>
    <t>826 UNITED KINGDOM</t>
  </si>
  <si>
    <t>840 UNITED STATES</t>
  </si>
  <si>
    <t>Country</t>
  </si>
  <si>
    <t>PISA</t>
  </si>
  <si>
    <t>UNITED KINGDOM</t>
  </si>
  <si>
    <t>SWEDEN</t>
  </si>
  <si>
    <t>IRELAND</t>
  </si>
  <si>
    <t>DENMARK</t>
  </si>
  <si>
    <t>JAPAN</t>
  </si>
  <si>
    <t>AUSTRALIA</t>
  </si>
  <si>
    <t>NETHERLANDS</t>
  </si>
  <si>
    <t>AUSTRIA</t>
  </si>
  <si>
    <t>MEXICO</t>
  </si>
  <si>
    <t>ICELAND</t>
  </si>
  <si>
    <t>FINLAND</t>
  </si>
  <si>
    <t>SPAIN</t>
  </si>
  <si>
    <t>NORWAY</t>
  </si>
  <si>
    <t>HUNGARY</t>
  </si>
  <si>
    <t>CANADA</t>
  </si>
  <si>
    <t>UNITED STATES</t>
  </si>
  <si>
    <t>GREECE</t>
  </si>
  <si>
    <t>FRANCE</t>
  </si>
  <si>
    <t>PORTUGAL</t>
  </si>
  <si>
    <t>NEW ZEALAND</t>
  </si>
  <si>
    <t>ITALY</t>
  </si>
  <si>
    <t>BELGIUM</t>
  </si>
  <si>
    <t>SWITZERLAND</t>
  </si>
  <si>
    <t>CZECH REPUBLIC</t>
  </si>
  <si>
    <t>GERMANY</t>
  </si>
  <si>
    <t>LUXEMBOURG</t>
  </si>
  <si>
    <t>KOREA, REPUBLIC OF</t>
  </si>
  <si>
    <t>POLAND</t>
  </si>
  <si>
    <t>BRAZIL</t>
  </si>
  <si>
    <t>HONG KONG</t>
  </si>
  <si>
    <t>INDONESIA</t>
  </si>
  <si>
    <t>LATVIA</t>
  </si>
  <si>
    <t>LIECHTENSTEIN</t>
  </si>
  <si>
    <t>RUSSIAN FEDERATION</t>
  </si>
  <si>
    <t>THAILAND</t>
  </si>
  <si>
    <t>Scale</t>
  </si>
  <si>
    <t>Item</t>
  </si>
  <si>
    <t>pvalue</t>
  </si>
  <si>
    <t>missing</t>
  </si>
  <si>
    <t>ResponseType_first</t>
  </si>
  <si>
    <t>ItemGroup</t>
  </si>
  <si>
    <t>internationalcorrect</t>
  </si>
  <si>
    <t>Delta</t>
  </si>
  <si>
    <t>TAU_1</t>
  </si>
  <si>
    <t>TAU_2</t>
  </si>
  <si>
    <t>TAU_3</t>
  </si>
  <si>
    <t>PISA1</t>
  </si>
  <si>
    <t>PISA2</t>
  </si>
  <si>
    <t>PISA3</t>
  </si>
  <si>
    <t>FirstAppearance</t>
  </si>
  <si>
    <t>LastAppearance</t>
  </si>
  <si>
    <t>Numberof PISA Cycles</t>
  </si>
  <si>
    <t>DeltaIreland</t>
  </si>
  <si>
    <t>b.2</t>
  </si>
  <si>
    <t>b.3</t>
  </si>
  <si>
    <t>SubScale</t>
  </si>
  <si>
    <t>R</t>
  </si>
  <si>
    <t>R040Q02</t>
  </si>
  <si>
    <t>MultipleChoice</t>
  </si>
  <si>
    <t>R040</t>
  </si>
  <si>
    <t>Accessandretrieve</t>
  </si>
  <si>
    <t>R040Q03A</t>
  </si>
  <si>
    <t>CodedResponse</t>
  </si>
  <si>
    <t>R040Q03B</t>
  </si>
  <si>
    <t>ReflectAndEvaluate</t>
  </si>
  <si>
    <t>R040Q04</t>
  </si>
  <si>
    <t>Integrateandinterpret</t>
  </si>
  <si>
    <t>R040Q06</t>
  </si>
  <si>
    <t>R055</t>
  </si>
  <si>
    <t>OpenConstructedResponse</t>
  </si>
  <si>
    <t>R061Q01</t>
  </si>
  <si>
    <t>R061</t>
  </si>
  <si>
    <t>R061Q03</t>
  </si>
  <si>
    <t>R061Q04</t>
  </si>
  <si>
    <t>R061Q05</t>
  </si>
  <si>
    <t>R067</t>
  </si>
  <si>
    <t>R070Q02</t>
  </si>
  <si>
    <t>R070</t>
  </si>
  <si>
    <t>R070Q03</t>
  </si>
  <si>
    <t>R070Q04</t>
  </si>
  <si>
    <t>R070Q07T</t>
  </si>
  <si>
    <t>ComplexMultipleChoice</t>
  </si>
  <si>
    <t>R076Q03</t>
  </si>
  <si>
    <t>R076</t>
  </si>
  <si>
    <t>R076Q04</t>
  </si>
  <si>
    <t>R076Q05</t>
  </si>
  <si>
    <t>R077Q02</t>
  </si>
  <si>
    <t>R077</t>
  </si>
  <si>
    <t>R077Q03</t>
  </si>
  <si>
    <t>R077Q04</t>
  </si>
  <si>
    <t>R077Q05</t>
  </si>
  <si>
    <t>R077Q06</t>
  </si>
  <si>
    <t>R081Q01</t>
  </si>
  <si>
    <t>R081</t>
  </si>
  <si>
    <t>R081Q05</t>
  </si>
  <si>
    <t>R081Q06A</t>
  </si>
  <si>
    <t>R081Q06B</t>
  </si>
  <si>
    <t>R083Q01</t>
  </si>
  <si>
    <t>R083</t>
  </si>
  <si>
    <t>R083Q02</t>
  </si>
  <si>
    <t>ShortResponse</t>
  </si>
  <si>
    <t>R083Q03</t>
  </si>
  <si>
    <t>ClosedConstructedResponse</t>
  </si>
  <si>
    <t>R083Q04</t>
  </si>
  <si>
    <t>R083Q06</t>
  </si>
  <si>
    <t>R086Q04</t>
  </si>
  <si>
    <t>R086</t>
  </si>
  <si>
    <t>R086Q05</t>
  </si>
  <si>
    <t>R086Q07</t>
  </si>
  <si>
    <t>R088Q01</t>
  </si>
  <si>
    <t>R088</t>
  </si>
  <si>
    <t>R088Q03</t>
  </si>
  <si>
    <t>R088Q04T</t>
  </si>
  <si>
    <t>R088Q05T</t>
  </si>
  <si>
    <t>R088Q07</t>
  </si>
  <si>
    <t>R091Q05</t>
  </si>
  <si>
    <t>R091</t>
  </si>
  <si>
    <t>R091Q06</t>
  </si>
  <si>
    <t>R091Q07B</t>
  </si>
  <si>
    <t>R093Q03</t>
  </si>
  <si>
    <t>R093</t>
  </si>
  <si>
    <t>R099Q04B</t>
  </si>
  <si>
    <t>R099</t>
  </si>
  <si>
    <t>R100Q04</t>
  </si>
  <si>
    <t>R100</t>
  </si>
  <si>
    <t>R100Q05</t>
  </si>
  <si>
    <t>R100Q06</t>
  </si>
  <si>
    <t>R100Q07</t>
  </si>
  <si>
    <t>R101Q01</t>
  </si>
  <si>
    <t>R101</t>
  </si>
  <si>
    <t>R101Q02</t>
  </si>
  <si>
    <t>R101Q03</t>
  </si>
  <si>
    <t>R101Q04</t>
  </si>
  <si>
    <t>R101Q05</t>
  </si>
  <si>
    <t>R101Q08</t>
  </si>
  <si>
    <t>R102Q01</t>
  </si>
  <si>
    <t>R102</t>
  </si>
  <si>
    <t>R102Q06</t>
  </si>
  <si>
    <t>R104</t>
  </si>
  <si>
    <t>R104Q06</t>
  </si>
  <si>
    <t>R110Q01</t>
  </si>
  <si>
    <t>R110</t>
  </si>
  <si>
    <t>R110Q04</t>
  </si>
  <si>
    <t>R110Q05</t>
  </si>
  <si>
    <t>R110Q06</t>
  </si>
  <si>
    <t>R111</t>
  </si>
  <si>
    <t>R111Q04</t>
  </si>
  <si>
    <t>R119Q01</t>
  </si>
  <si>
    <t>R119</t>
  </si>
  <si>
    <t>R119Q04</t>
  </si>
  <si>
    <t>R119Q05</t>
  </si>
  <si>
    <t>R119Q06</t>
  </si>
  <si>
    <t>R119Q07</t>
  </si>
  <si>
    <t>R119Q08</t>
  </si>
  <si>
    <t>R119Q09T</t>
  </si>
  <si>
    <t>R120Q01</t>
  </si>
  <si>
    <t>R120</t>
  </si>
  <si>
    <t>R120Q03</t>
  </si>
  <si>
    <t>R120Q06</t>
  </si>
  <si>
    <t>R120Q07T</t>
  </si>
  <si>
    <t>R122Q02</t>
  </si>
  <si>
    <t>R122</t>
  </si>
  <si>
    <t>R122Q03T</t>
  </si>
  <si>
    <t>R216Q01</t>
  </si>
  <si>
    <t>R216</t>
  </si>
  <si>
    <t>R216Q02</t>
  </si>
  <si>
    <t>R216Q03T</t>
  </si>
  <si>
    <t>R216Q04</t>
  </si>
  <si>
    <t>R216Q06</t>
  </si>
  <si>
    <t>R219Q01E</t>
  </si>
  <si>
    <t>R219</t>
  </si>
  <si>
    <t>R219Q01T</t>
  </si>
  <si>
    <t>ClosedconstructedResponse</t>
  </si>
  <si>
    <t>R220</t>
  </si>
  <si>
    <t>R225Q02</t>
  </si>
  <si>
    <t>R225</t>
  </si>
  <si>
    <t>R225Q03</t>
  </si>
  <si>
    <t>R225Q04</t>
  </si>
  <si>
    <t>R227</t>
  </si>
  <si>
    <t>R227Q04</t>
  </si>
  <si>
    <t>R228Q01</t>
  </si>
  <si>
    <t>R228</t>
  </si>
  <si>
    <t>R228Q02</t>
  </si>
  <si>
    <t>R228Q04</t>
  </si>
  <si>
    <t>R234Q01</t>
  </si>
  <si>
    <t>R234</t>
  </si>
  <si>
    <t>R234Q02</t>
  </si>
  <si>
    <t>R236Q01</t>
  </si>
  <si>
    <t>R236</t>
  </si>
  <si>
    <t>R236Q02</t>
  </si>
  <si>
    <t>R237Q01</t>
  </si>
  <si>
    <t>R237</t>
  </si>
  <si>
    <t>R237Q03</t>
  </si>
  <si>
    <t>R238Q01</t>
  </si>
  <si>
    <t>R238</t>
  </si>
  <si>
    <t>R238Q02</t>
  </si>
  <si>
    <t>R239Q01</t>
  </si>
  <si>
    <t>R239</t>
  </si>
  <si>
    <t>R239Q02</t>
  </si>
  <si>
    <t>R241Q02</t>
  </si>
  <si>
    <t>R241</t>
  </si>
  <si>
    <t>R245Q01</t>
  </si>
  <si>
    <t>R245</t>
  </si>
  <si>
    <t>R245Q02</t>
  </si>
  <si>
    <t>R246Q01</t>
  </si>
  <si>
    <t>R246</t>
  </si>
  <si>
    <t>R246Q02</t>
  </si>
  <si>
    <t>R404Q03</t>
  </si>
  <si>
    <t>R404</t>
  </si>
  <si>
    <t>R404Q06</t>
  </si>
  <si>
    <t>R404Q07T</t>
  </si>
  <si>
    <t>R404Q10A</t>
  </si>
  <si>
    <t>Reflectandevaluate</t>
  </si>
  <si>
    <t>R404Q10B</t>
  </si>
  <si>
    <t>R406Q01</t>
  </si>
  <si>
    <t>R406</t>
  </si>
  <si>
    <t>R406Q02</t>
  </si>
  <si>
    <t>R406Q05</t>
  </si>
  <si>
    <t>R412Q01</t>
  </si>
  <si>
    <t>R412</t>
  </si>
  <si>
    <t>R412Q05</t>
  </si>
  <si>
    <t>R412Q06T</t>
  </si>
  <si>
    <t>R412Q08</t>
  </si>
  <si>
    <t>R414Q02</t>
  </si>
  <si>
    <t>R414</t>
  </si>
  <si>
    <t>R414Q06</t>
  </si>
  <si>
    <t>R414Q09</t>
  </si>
  <si>
    <t>R414Q11</t>
  </si>
  <si>
    <t>R420Q02</t>
  </si>
  <si>
    <t>R420</t>
  </si>
  <si>
    <t>R420Q06</t>
  </si>
  <si>
    <t>R420Q09</t>
  </si>
  <si>
    <t>R420Q10</t>
  </si>
  <si>
    <t>R424Q02T</t>
  </si>
  <si>
    <t>R424</t>
  </si>
  <si>
    <t>R424Q03</t>
  </si>
  <si>
    <t>R424Q07</t>
  </si>
  <si>
    <t>R432Q01</t>
  </si>
  <si>
    <t>R432</t>
  </si>
  <si>
    <t>R432Q05</t>
  </si>
  <si>
    <t>R437Q01</t>
  </si>
  <si>
    <t>R437</t>
  </si>
  <si>
    <t>R437Q06</t>
  </si>
  <si>
    <t>R437Q07</t>
  </si>
  <si>
    <t>R442Q02</t>
  </si>
  <si>
    <t>R442</t>
  </si>
  <si>
    <t>R442Q03</t>
  </si>
  <si>
    <t>R442Q05</t>
  </si>
  <si>
    <t>R442Q06</t>
  </si>
  <si>
    <t>R442Q07</t>
  </si>
  <si>
    <t>R446Q03</t>
  </si>
  <si>
    <t>R446</t>
  </si>
  <si>
    <t>R446Q06</t>
  </si>
  <si>
    <t>R447Q01T</t>
  </si>
  <si>
    <t>R447</t>
  </si>
  <si>
    <t>R447Q04</t>
  </si>
  <si>
    <t>R447Q05</t>
  </si>
  <si>
    <t>R447Q06</t>
  </si>
  <si>
    <t>R452Q03</t>
  </si>
  <si>
    <t>R452</t>
  </si>
  <si>
    <t>R452Q04</t>
  </si>
  <si>
    <t>R452Q06</t>
  </si>
  <si>
    <t>R452Q07</t>
  </si>
  <si>
    <t>R453Q01</t>
  </si>
  <si>
    <t>R453</t>
  </si>
  <si>
    <t>R453Q04</t>
  </si>
  <si>
    <t>R453Q05T</t>
  </si>
  <si>
    <t>R453Q06</t>
  </si>
  <si>
    <t>R455Q02</t>
  </si>
  <si>
    <t>R455</t>
  </si>
  <si>
    <t>R455Q03</t>
  </si>
  <si>
    <t>R455Q04</t>
  </si>
  <si>
    <t>R455Q05T</t>
  </si>
  <si>
    <t>R456Q01</t>
  </si>
  <si>
    <t>R456</t>
  </si>
  <si>
    <t>R456Q02</t>
  </si>
  <si>
    <t>R456Q06</t>
  </si>
  <si>
    <t>R458Q01</t>
  </si>
  <si>
    <t>R458</t>
  </si>
  <si>
    <t>R458Q04</t>
  </si>
  <si>
    <t>R458Q07</t>
  </si>
  <si>
    <t>R460Q01</t>
  </si>
  <si>
    <t>R460</t>
  </si>
  <si>
    <t>R460Q05</t>
  </si>
  <si>
    <t>R460Q06</t>
  </si>
  <si>
    <t>R466Q02</t>
  </si>
  <si>
    <t>R466</t>
  </si>
  <si>
    <t>R466Q03T</t>
  </si>
  <si>
    <t>R466Q06</t>
  </si>
  <si>
    <t>Common Items</t>
  </si>
  <si>
    <t>Link Items</t>
  </si>
  <si>
    <t>IRTmathscore</t>
  </si>
  <si>
    <t>IRTreadscore</t>
  </si>
  <si>
    <t>PISAmath</t>
  </si>
  <si>
    <t>PISAread</t>
  </si>
  <si>
    <t xml:space="preserve">Coefficients of change over time </t>
  </si>
  <si>
    <t>unstandardized</t>
  </si>
  <si>
    <t>standardized</t>
  </si>
  <si>
    <t>MathScale</t>
  </si>
  <si>
    <t>MathPISA</t>
  </si>
  <si>
    <t>ReadScale</t>
  </si>
  <si>
    <t>ReadPISA</t>
  </si>
  <si>
    <t>Total</t>
  </si>
  <si>
    <t>M</t>
  </si>
  <si>
    <t>S</t>
  </si>
  <si>
    <t>Other countries</t>
  </si>
  <si>
    <t>Ireland</t>
  </si>
  <si>
    <t>Mathematics</t>
  </si>
  <si>
    <t>Reading</t>
  </si>
  <si>
    <t>Non-link items</t>
  </si>
  <si>
    <t>Link items</t>
  </si>
  <si>
    <t>Common non-link items</t>
  </si>
  <si>
    <t>Percentage of items not reached</t>
  </si>
  <si>
    <t>Percentage of missing reading items</t>
  </si>
  <si>
    <t>Percentage of missing mathematics items</t>
  </si>
  <si>
    <t>Percentage of missing science items</t>
  </si>
  <si>
    <t>Percentage of missing items, total</t>
  </si>
  <si>
    <t>Correlations</t>
  </si>
  <si>
    <t>Items not reached</t>
  </si>
  <si>
    <t>Maths</t>
  </si>
  <si>
    <t>Science</t>
  </si>
  <si>
    <t>Percent Correct Score</t>
  </si>
  <si>
    <t>Missing responses, total</t>
  </si>
  <si>
    <t>Variance Estimates</t>
  </si>
  <si>
    <t>Estimate</t>
  </si>
  <si>
    <t>Component</t>
  </si>
  <si>
    <t>Var(BOOKID)</t>
  </si>
  <si>
    <t>Var(Error)</t>
  </si>
  <si>
    <t>read</t>
  </si>
  <si>
    <t>math</t>
  </si>
  <si>
    <t>scie</t>
  </si>
  <si>
    <t>Average</t>
  </si>
  <si>
    <t>Var(SCHOOLID)</t>
  </si>
  <si>
    <t>Var(STIDSTD)</t>
  </si>
  <si>
    <t>Var(SubScale)</t>
  </si>
  <si>
    <t xml:space="preserve"> </t>
  </si>
  <si>
    <t>Var(ResponseType)</t>
  </si>
  <si>
    <t>Subscale</t>
  </si>
  <si>
    <t>ResponseType</t>
  </si>
  <si>
    <t>Var(nrespotype)</t>
  </si>
  <si>
    <t>CODEDRESPONSE</t>
  </si>
  <si>
    <t>COMPLEXMULTIPLECHOICE</t>
  </si>
  <si>
    <t>MULTIPLECHOICE</t>
  </si>
  <si>
    <t>CHANGEANDRELATIONSHIPS</t>
  </si>
  <si>
    <t>QUANTITY</t>
  </si>
  <si>
    <t>SPACEANDSHAPE</t>
  </si>
  <si>
    <t>UNCERTAINTY</t>
  </si>
  <si>
    <t>ACCESSANDRETRIEVE</t>
  </si>
  <si>
    <t>INTEGRATEANDINTERPRET</t>
  </si>
  <si>
    <t>REFLECTANDEVALUATE</t>
  </si>
  <si>
    <t>EXPLAININGPHENOMENASCIENTIFICALLY</t>
  </si>
  <si>
    <t>IDENTIFYINGSCIENTIFICISSUES</t>
  </si>
  <si>
    <t>USINGSCIENTIFICEVIDENCE</t>
  </si>
  <si>
    <t>Representation of items (%)</t>
  </si>
  <si>
    <t>Average item score (%)</t>
  </si>
  <si>
    <t>School</t>
  </si>
  <si>
    <t>Student</t>
  </si>
  <si>
    <t>Response type</t>
  </si>
  <si>
    <t>Variance explained (%)</t>
  </si>
  <si>
    <t>Unexplained</t>
  </si>
  <si>
    <t>Number of items</t>
  </si>
  <si>
    <t>Response type by Subscale contingency</t>
  </si>
  <si>
    <t>PISA cycle</t>
  </si>
  <si>
    <t>missingscore</t>
  </si>
  <si>
    <t>Time Correlation</t>
  </si>
  <si>
    <t>change in performance on items and percentage of not-reached are inversely related, but this is not the norm. There should be no relationship between the two, since PISA does not test reading speed.</t>
  </si>
  <si>
    <t>An increase in notreached is never associated with an increase in performance</t>
  </si>
  <si>
    <t xml:space="preserve">Tendency to not respond at an item level tends to be a national phenomenon. </t>
  </si>
  <si>
    <t>Each country occupies its own range within which it varies from year to year, with the relationship</t>
  </si>
  <si>
    <t>being strongest between adjacent years. The width of the range is a function of the average value.</t>
  </si>
  <si>
    <t>Regression to the mean implies that, since less proximal years have lower correlations, there will</t>
  </si>
  <si>
    <t>be a stronger inverse relationship between more distant time series. Ireland is one of the few exceptions.</t>
  </si>
  <si>
    <t>Population</t>
  </si>
  <si>
    <t>Ireland is in a small minority of countries with increasing proportions of notreached items</t>
  </si>
  <si>
    <t>Mean PISA reading</t>
  </si>
  <si>
    <t>Mean Ireland-calibrated reading</t>
  </si>
  <si>
    <t>Mean Ireland-calibrated mathematics</t>
  </si>
  <si>
    <t>Mean PISA mathematics</t>
  </si>
  <si>
    <t>Mean Ireland-calibrated science</t>
  </si>
  <si>
    <t>Mean PISA science</t>
  </si>
  <si>
    <t>Assuming incalculable is missing</t>
  </si>
  <si>
    <t>PISA population</t>
  </si>
  <si>
    <t>Variance Due to Booklet</t>
  </si>
  <si>
    <t>Unexplained Variance</t>
  </si>
  <si>
    <t>Ireland-calibrated math score</t>
  </si>
  <si>
    <t>Ireland-calibrated  reading score</t>
  </si>
  <si>
    <t>Percent-correct scores, rescaled to have a mean of 500 and standard deviation of 100 for 2000, items common to 2003, 2006 and 2009</t>
  </si>
  <si>
    <t>Average (as %)</t>
  </si>
  <si>
    <t>Not reached items (%)</t>
  </si>
  <si>
    <t>Missing reading items (%)</t>
  </si>
  <si>
    <t>Missing mathematics items (%)</t>
  </si>
  <si>
    <t>Missing science items (%)</t>
  </si>
  <si>
    <t>Missing items, all domains (%)</t>
  </si>
  <si>
    <t>Position</t>
  </si>
  <si>
    <t>M037Q01T</t>
  </si>
  <si>
    <t>M037Q02T</t>
  </si>
  <si>
    <t>M124Q01</t>
  </si>
  <si>
    <t>M124Q03T</t>
  </si>
  <si>
    <t>M136Q01T</t>
  </si>
  <si>
    <t>M136Q02T</t>
  </si>
  <si>
    <t>M136Q03T</t>
  </si>
  <si>
    <t>M144Q01T</t>
  </si>
  <si>
    <t>M144Q02T</t>
  </si>
  <si>
    <t>M144Q03</t>
  </si>
  <si>
    <t>M144Q04T</t>
  </si>
  <si>
    <t>M145Q01T</t>
  </si>
  <si>
    <t>M148Q02T</t>
  </si>
  <si>
    <t>M150Q01</t>
  </si>
  <si>
    <t>M150Q02T</t>
  </si>
  <si>
    <t>M150Q03T</t>
  </si>
  <si>
    <t>M155Q02D</t>
  </si>
  <si>
    <t>M155Q02T</t>
  </si>
  <si>
    <t>M155Q03D</t>
  </si>
  <si>
    <t>M155Q03T</t>
  </si>
  <si>
    <t>M159Q01</t>
  </si>
  <si>
    <t>M159Q02</t>
  </si>
  <si>
    <t>M159Q03</t>
  </si>
  <si>
    <t>M159Q05</t>
  </si>
  <si>
    <t>M161Q01</t>
  </si>
  <si>
    <t>M179Q01T</t>
  </si>
  <si>
    <t>M266Q01T</t>
  </si>
  <si>
    <t>M302Q01T</t>
  </si>
  <si>
    <t>M302Q02</t>
  </si>
  <si>
    <t>M302Q03</t>
  </si>
  <si>
    <t>M305Q01</t>
  </si>
  <si>
    <t>M402Q01</t>
  </si>
  <si>
    <t>M402Q02</t>
  </si>
  <si>
    <t>M406Q03</t>
  </si>
  <si>
    <t>M413Q01</t>
  </si>
  <si>
    <t>M413Q02</t>
  </si>
  <si>
    <t>M413Q03T</t>
  </si>
  <si>
    <t>M421Q01</t>
  </si>
  <si>
    <t>M421Q02T</t>
  </si>
  <si>
    <t>M421Q03</t>
  </si>
  <si>
    <t>M438Q01</t>
  </si>
  <si>
    <t>M438Q02</t>
  </si>
  <si>
    <t>M462Q01D</t>
  </si>
  <si>
    <t>M462Q01T</t>
  </si>
  <si>
    <t>M467Q01</t>
  </si>
  <si>
    <t>M468Q01T</t>
  </si>
  <si>
    <t>M484Q01T</t>
  </si>
  <si>
    <t>M505Q01</t>
  </si>
  <si>
    <t>M509Q01</t>
  </si>
  <si>
    <t>M510Q01T</t>
  </si>
  <si>
    <t>M513Q01</t>
  </si>
  <si>
    <t>M520Q01T</t>
  </si>
  <si>
    <t>M520Q02</t>
  </si>
  <si>
    <t>M520Q03T</t>
  </si>
  <si>
    <t>M547Q01T</t>
  </si>
  <si>
    <t>M555Q02T</t>
  </si>
  <si>
    <t>M598Q01</t>
  </si>
  <si>
    <t>M702Q01</t>
  </si>
  <si>
    <t>M704Q01T</t>
  </si>
  <si>
    <t>M704Q02T</t>
  </si>
  <si>
    <t>M710Q01</t>
  </si>
  <si>
    <t>M806Q01T</t>
  </si>
  <si>
    <t>M810Q01T</t>
  </si>
  <si>
    <t>M810Q02T</t>
  </si>
  <si>
    <t>M810Q03T</t>
  </si>
  <si>
    <t>M833Q01T</t>
  </si>
  <si>
    <t>S114Q03T</t>
  </si>
  <si>
    <t>S114Q04T</t>
  </si>
  <si>
    <t>S114Q05T</t>
  </si>
  <si>
    <t>S128Q01</t>
  </si>
  <si>
    <t>S128Q02</t>
  </si>
  <si>
    <t>S128Q03T</t>
  </si>
  <si>
    <t>S129Q01</t>
  </si>
  <si>
    <t>S129Q02T</t>
  </si>
  <si>
    <t>S131Q02D</t>
  </si>
  <si>
    <t>S131Q02T</t>
  </si>
  <si>
    <t>S131Q04D</t>
  </si>
  <si>
    <t>S131Q04T</t>
  </si>
  <si>
    <t>S133Q01</t>
  </si>
  <si>
    <t>S133Q03</t>
  </si>
  <si>
    <t>S133Q04T</t>
  </si>
  <si>
    <t>S195Q02T</t>
  </si>
  <si>
    <t>S195Q04</t>
  </si>
  <si>
    <t>S195Q05T</t>
  </si>
  <si>
    <t>S195Q06</t>
  </si>
  <si>
    <t>S209Q02T</t>
  </si>
  <si>
    <t>S213Q01T</t>
  </si>
  <si>
    <t>S213Q02</t>
  </si>
  <si>
    <t>S252Q01</t>
  </si>
  <si>
    <t>S252Q02</t>
  </si>
  <si>
    <t>S252Q03T</t>
  </si>
  <si>
    <t>S253Q01T</t>
  </si>
  <si>
    <t>S253Q02</t>
  </si>
  <si>
    <t>S253Q05</t>
  </si>
  <si>
    <t>S268Q01</t>
  </si>
  <si>
    <t>S268Q02T</t>
  </si>
  <si>
    <t>S268Q06</t>
  </si>
  <si>
    <t>S269Q03D</t>
  </si>
  <si>
    <t>S269Q03T</t>
  </si>
  <si>
    <t>S270Q03T</t>
  </si>
  <si>
    <t>S304Q01</t>
  </si>
  <si>
    <t>S304Q02</t>
  </si>
  <si>
    <t>S304Q03a</t>
  </si>
  <si>
    <t>S304Q03b</t>
  </si>
  <si>
    <t>S327Q01T</t>
  </si>
  <si>
    <t>S408Q01</t>
  </si>
  <si>
    <t>S408Q03</t>
  </si>
  <si>
    <t>S408Q04T</t>
  </si>
  <si>
    <t>S408Q05</t>
  </si>
  <si>
    <t>S413Q04T</t>
  </si>
  <si>
    <t>S413Q05</t>
  </si>
  <si>
    <t>S413Q06</t>
  </si>
  <si>
    <t>S415Q02</t>
  </si>
  <si>
    <t>S415Q07T</t>
  </si>
  <si>
    <t>S415Q08T</t>
  </si>
  <si>
    <t>S416Q01</t>
  </si>
  <si>
    <t>S421Q01</t>
  </si>
  <si>
    <t>S421Q03</t>
  </si>
  <si>
    <t>S425Q02</t>
  </si>
  <si>
    <t>S425Q03</t>
  </si>
  <si>
    <t>S425Q04</t>
  </si>
  <si>
    <t>S425Q05</t>
  </si>
  <si>
    <t>S426Q03</t>
  </si>
  <si>
    <t>S426Q05</t>
  </si>
  <si>
    <t>S426Q07T</t>
  </si>
  <si>
    <t>S428Q01</t>
  </si>
  <si>
    <t>S428Q03</t>
  </si>
  <si>
    <t>S428Q05</t>
  </si>
  <si>
    <t>S437Q01</t>
  </si>
  <si>
    <t>S437Q03</t>
  </si>
  <si>
    <t>S437Q04</t>
  </si>
  <si>
    <t>S437Q06</t>
  </si>
  <si>
    <t>S438Q01T</t>
  </si>
  <si>
    <t>S438Q02</t>
  </si>
  <si>
    <t>S438Q03D</t>
  </si>
  <si>
    <t>S438Q03T</t>
  </si>
  <si>
    <t>S447Q02</t>
  </si>
  <si>
    <t>S447Q03</t>
  </si>
  <si>
    <t>S447Q04</t>
  </si>
  <si>
    <t>S447Q05</t>
  </si>
  <si>
    <t>S458Q01</t>
  </si>
  <si>
    <t>S458Q02T</t>
  </si>
  <si>
    <t>S465Q01</t>
  </si>
  <si>
    <t>S465Q02</t>
  </si>
  <si>
    <t>S465Q04</t>
  </si>
  <si>
    <t>S466Q01T</t>
  </si>
  <si>
    <t>S466Q05</t>
  </si>
  <si>
    <t>S466Q07T</t>
  </si>
  <si>
    <t>S476Q01</t>
  </si>
  <si>
    <t>S476Q02</t>
  </si>
  <si>
    <t>S476Q03</t>
  </si>
  <si>
    <t>S477Q02</t>
  </si>
  <si>
    <t>S477Q03</t>
  </si>
  <si>
    <t>S477Q04</t>
  </si>
  <si>
    <t>S478Q01</t>
  </si>
  <si>
    <t>S478Q02T</t>
  </si>
  <si>
    <t>S478Q03T</t>
  </si>
  <si>
    <t>S485Q02</t>
  </si>
  <si>
    <t>S485Q03</t>
  </si>
  <si>
    <t>S485Q05</t>
  </si>
  <si>
    <t>S493Q01T</t>
  </si>
  <si>
    <t>S493Q03T</t>
  </si>
  <si>
    <t>S493Q05T</t>
  </si>
  <si>
    <t>S495Q01T</t>
  </si>
  <si>
    <t>S495Q02T</t>
  </si>
  <si>
    <t>S495Q03</t>
  </si>
  <si>
    <t>S495Q04T</t>
  </si>
  <si>
    <t>S498Q02T</t>
  </si>
  <si>
    <t>S498Q03</t>
  </si>
  <si>
    <t>S498Q04</t>
  </si>
  <si>
    <t>S508Q02T</t>
  </si>
  <si>
    <t>S508Q03</t>
  </si>
  <si>
    <t>S510Q01T</t>
  </si>
  <si>
    <t>S510Q04T</t>
  </si>
  <si>
    <t>S514Q02</t>
  </si>
  <si>
    <t>S514Q03</t>
  </si>
  <si>
    <t>S514Q04</t>
  </si>
  <si>
    <t>S519Q01</t>
  </si>
  <si>
    <t>S519Q02T</t>
  </si>
  <si>
    <t>S519Q03</t>
  </si>
  <si>
    <t>S521Q02</t>
  </si>
  <si>
    <t>S521Q06</t>
  </si>
  <si>
    <t>S524Q06T</t>
  </si>
  <si>
    <t>S524Q07</t>
  </si>
  <si>
    <t>S527Q01T</t>
  </si>
  <si>
    <t>S527Q03T</t>
  </si>
  <si>
    <t>S527Q04T</t>
  </si>
  <si>
    <t>Row Labels</t>
  </si>
  <si>
    <t>(missing)</t>
  </si>
  <si>
    <t>Parameter</t>
  </si>
  <si>
    <t>B</t>
  </si>
  <si>
    <t>Std. Error</t>
  </si>
  <si>
    <t>t</t>
  </si>
  <si>
    <t>Sig.</t>
  </si>
  <si>
    <t>95% Confidence Interval</t>
  </si>
  <si>
    <t>correlations</t>
  </si>
  <si>
    <t>Missing</t>
  </si>
  <si>
    <t>Lower Bound</t>
  </si>
  <si>
    <t>Upper Bound</t>
  </si>
  <si>
    <t>Intercept</t>
  </si>
  <si>
    <t>[ResponseType=ClosedconstructedResponse]</t>
  </si>
  <si>
    <t>[ResponseType=ClosedConstructedResponse]</t>
  </si>
  <si>
    <t>[ResponseType=CodedResponse]</t>
  </si>
  <si>
    <t>[ResponseType=ComplexMultipleChoice]</t>
  </si>
  <si>
    <t>[ResponseType=ComplexMultipleMultipleChoice]</t>
  </si>
  <si>
    <t>[ResponseType=ComplexMultipleOpenresponse]</t>
  </si>
  <si>
    <t>[ResponseType=MultipleChoice]</t>
  </si>
  <si>
    <t>[ResponseType=OpenconstructedResponse]</t>
  </si>
  <si>
    <t>[ResponseType=OpenConstructedResponse]</t>
  </si>
  <si>
    <t>[ResponseType=Openresponse]</t>
  </si>
  <si>
    <t>[ResponseType=ShortResponse]</t>
  </si>
  <si>
    <r>
      <t>0</t>
    </r>
    <r>
      <rPr>
        <vertAlign val="superscript"/>
        <sz val="9"/>
        <color indexed="8"/>
        <rFont val="Arial"/>
        <family val="2"/>
      </rPr>
      <t>a</t>
    </r>
  </si>
  <si>
    <t>.</t>
  </si>
  <si>
    <t>[Scale=M]</t>
  </si>
  <si>
    <t>[Scale=R]</t>
  </si>
  <si>
    <t>[Scale=S]</t>
  </si>
  <si>
    <t xml:space="preserve">a. This parameter is set to zero because it is redundant.
</t>
  </si>
  <si>
    <t>Proportion of Variance due to Booklet (assuming incalculable equals 0)</t>
  </si>
  <si>
    <t>Year</t>
  </si>
  <si>
    <t>Content</t>
  </si>
  <si>
    <t>Table 2. Correlation between variance in PISA reading proficiency explained by booklet in each country, PISA population</t>
  </si>
  <si>
    <t>Table 3. Proportions of variance in scored item responses attributable to various components, Ireland</t>
  </si>
  <si>
    <t>Table 4. Representation of item response type in PISA item composition</t>
  </si>
  <si>
    <t>Table 5. Representation of item cognitive subscale in PISA item composition</t>
  </si>
  <si>
    <t>Table 6. Difficulty of item response types for students in Ireland, 2000 to 2009</t>
  </si>
  <si>
    <t>Table 7. Difficulty of item cognitive subscales for students in Ireland, 2000 to 2009</t>
  </si>
  <si>
    <t>Table 8. Relationship between item response types and PISA cognitive subscales</t>
  </si>
  <si>
    <t>Table 9. Correlations between not reached, missing responses and percent-correct scores</t>
  </si>
  <si>
    <t>Table 10. Intercorrelations between percent-correct scores</t>
  </si>
  <si>
    <t>Figure 17. Changes in item-level missing response rates, 2000-2009, PISA population</t>
  </si>
  <si>
    <t>Figure 20. Change in percentage of not-reached items versus change in percentage of missing items</t>
  </si>
  <si>
    <t xml:space="preserve">Figure 21. Relationship between correlation of item position with missingness in PISA 2000 and rate of change in the relationship of item position to missingness, 2000-2009 </t>
  </si>
  <si>
    <t>betas</t>
  </si>
  <si>
    <t>t-statistics</t>
  </si>
  <si>
    <t>Year * position</t>
  </si>
  <si>
    <t>Positon</t>
  </si>
  <si>
    <t>Meta-correlations</t>
  </si>
  <si>
    <t>beta to 2000</t>
  </si>
  <si>
    <t>year-to-year</t>
  </si>
  <si>
    <t>Table A1</t>
  </si>
  <si>
    <t>Table A2</t>
  </si>
  <si>
    <t>Percent-correct scores, rescaled to have a mean of 500 and standard deviation of 100 for 2000, all common items</t>
  </si>
  <si>
    <t>Table A3</t>
  </si>
  <si>
    <t>Notes</t>
  </si>
  <si>
    <t>Residual</t>
  </si>
  <si>
    <t>MeanScore_score</t>
  </si>
  <si>
    <t>Proportion_score</t>
  </si>
  <si>
    <t>Beta_score</t>
  </si>
  <si>
    <t>Score</t>
  </si>
  <si>
    <t>Percent-correct equivalent</t>
  </si>
  <si>
    <t>Parameters for Ireland-specific item response model calibration</t>
  </si>
  <si>
    <t>Table A5</t>
  </si>
  <si>
    <t>Table A4</t>
  </si>
  <si>
    <t>Proportion of variance of overall proficiency of item respondents explained by item scores (0,1,2) for PISA 2006 and 2009</t>
  </si>
  <si>
    <t>Crosstabulation of PISA subscale and item response type by PISA scale and year, PISA 2000 to 2009</t>
  </si>
  <si>
    <t>Decomposition of variance in reading proficiency to booklet design by PISA year, PISA 2000 to 2009</t>
  </si>
  <si>
    <t>Table A6</t>
  </si>
  <si>
    <t>Percentages of items that are not reached or missing by PISA scale, PISA 2000 to 2009</t>
  </si>
  <si>
    <t>Table A7</t>
  </si>
  <si>
    <t>General linear model coefficients for modelling item response missingness on item position, controlling for response type, year, item facility, and PISA scale</t>
  </si>
  <si>
    <t>year * position</t>
  </si>
  <si>
    <t>position</t>
  </si>
  <si>
    <t>Notes:</t>
  </si>
  <si>
    <t>facility</t>
  </si>
  <si>
    <t>Table A8</t>
  </si>
  <si>
    <t>Correlations between item position and item response missingness, PISA 2000 to 2009</t>
  </si>
  <si>
    <t>All items</t>
  </si>
  <si>
    <t>ii. PDF_score= normal Gaussian distribution, with mean=MeanScore_score, stdev=Residual, x=theta</t>
  </si>
  <si>
    <t>iii. SUM(Proportion_score)=1</t>
  </si>
  <si>
    <t>i. P_score(theta)=Proportion_score*PDF_score(MeanScore_score,ResidualVariance, theta)/SUM_categories(Proportion_score*PDF_score(MeanScore_score,ResidualVariance,theta))</t>
  </si>
  <si>
    <t>i. position is standardized within the (0,1) range for all booklets</t>
  </si>
  <si>
    <t>Reading Score</t>
  </si>
  <si>
    <t>Mathematics Score</t>
  </si>
  <si>
    <t xml:space="preserve">Not Reached </t>
  </si>
  <si>
    <r>
      <t xml:space="preserve">Data Annex to Cartwright, F. (2011). </t>
    </r>
    <r>
      <rPr>
        <b/>
        <i/>
        <sz val="11"/>
        <color theme="1"/>
        <rFont val="Calibri"/>
        <family val="2"/>
        <scheme val="minor"/>
      </rPr>
      <t xml:space="preserve">PISA in Ireland, 2000-2009: Factors affecting inferences avout changes in student proficiency over time. </t>
    </r>
    <r>
      <rPr>
        <b/>
        <sz val="11"/>
        <color theme="1"/>
        <rFont val="Calibri"/>
        <family val="2"/>
        <scheme val="minor"/>
      </rPr>
      <t>Dublin: Educational Research Centre</t>
    </r>
  </si>
  <si>
    <t>Figure 2</t>
  </si>
  <si>
    <t>Figure 3</t>
  </si>
  <si>
    <t>Figure 4</t>
  </si>
  <si>
    <t>Figure 5</t>
  </si>
  <si>
    <t>Figure 6</t>
  </si>
  <si>
    <t>Figure 7</t>
  </si>
  <si>
    <t>Figure 8</t>
  </si>
  <si>
    <t>Figure 11</t>
  </si>
  <si>
    <t>Figure 12</t>
  </si>
  <si>
    <t>Figure 13</t>
  </si>
  <si>
    <t>Figure 14</t>
  </si>
  <si>
    <t>Figure 15</t>
  </si>
  <si>
    <t>Figure 17</t>
  </si>
  <si>
    <t>Figure 16</t>
  </si>
  <si>
    <t>Figure 18</t>
  </si>
  <si>
    <t>Figure 19</t>
  </si>
  <si>
    <t>Figure 20</t>
  </si>
  <si>
    <t>Figure 21</t>
  </si>
  <si>
    <t>Table 1</t>
  </si>
  <si>
    <t>Table 2</t>
  </si>
  <si>
    <t>Table 3</t>
  </si>
  <si>
    <t>Table 4</t>
  </si>
  <si>
    <t>Table 5</t>
  </si>
  <si>
    <t>Table 6</t>
  </si>
  <si>
    <t>Table 7</t>
  </si>
  <si>
    <t>Table 8</t>
  </si>
  <si>
    <t>Table 9</t>
  </si>
  <si>
    <t>Table 10</t>
  </si>
  <si>
    <t>Table 11</t>
  </si>
  <si>
    <t>Figure 1</t>
  </si>
  <si>
    <t>Change in reading performance between 2000 and 2009</t>
  </si>
  <si>
    <t>Relationship between proportion of variation explained by item response categories in 2006 compared with 2009 (individual points represent common items) for the PISA population</t>
  </si>
  <si>
    <t>Relationship between proportion of variation explained by item response categories in 2006 compared with 2009 (individual points represent common items) for Ireland</t>
  </si>
  <si>
    <t>Proportion correct on common and linking items for PISA, Ireland and other OECD PISA countries, all cycles, all domains</t>
  </si>
  <si>
    <t>Comparison of differences in average item performance in reading with reported differences in PISA  reading proficiency for countries in the PISA population between 2000 and 2009</t>
  </si>
  <si>
    <t>Relationship between the item score locations from the Ireland-estimated IRT models and the delta parameters from the PISA Rasch models, all items</t>
  </si>
  <si>
    <t>Relationship between reported average PISA reading performance and reading proficiency estimated using an IRT model calibrated using the Ireland samples for all countries in the PISA population</t>
  </si>
  <si>
    <t>Relationship between reported average PISA mathematics performance and mathematics proficiency estimated using an IRT model calibrated using the Ireland samples for all countries in the PISA population</t>
  </si>
  <si>
    <t>Relationship between reported average PISA science performance and science proficiency estimated using an IRT model calibrated using the Ireland samples for all countries in the PISA population</t>
  </si>
  <si>
    <t>Relationship between time-series correlations for reading estimated for each country using the PISA reported scores and the scores estimated using an IRT model calibrated using the Ireland samples</t>
  </si>
  <si>
    <t>Figure 9a</t>
  </si>
  <si>
    <t>Figure 9b</t>
  </si>
  <si>
    <t>Figure 10a</t>
  </si>
  <si>
    <t>Figure 10b</t>
  </si>
  <si>
    <t>Relationship between time-series correlations for mathematics estimated for each country using the PISA reported scores and the scores estimated using an IRT model calibrated using the Ireland samples</t>
  </si>
  <si>
    <t>Relationship between time-series regression coefficients for reading estimated for each country using the PISA reported scores and the scores estimated using an IRT model calibrated using the Ireland samples</t>
  </si>
  <si>
    <t>Relationship between time-series regression coefficients for mathematics estimated for each country using the PISA reported scores and the scores estimated using an IRT model calibrated using the Ireland samples</t>
  </si>
  <si>
    <t>Percentages of variation in average item percent-correct scores that can be explained by booklet, averaged across PISA cycles, 2000 to 2009</t>
  </si>
  <si>
    <t>Correlation between variance in PISA reading proficiency explained by booklet in each country, PISA population</t>
  </si>
  <si>
    <t>Proportions of variance in scored item responses attributable to various components, Ireland</t>
  </si>
  <si>
    <t>Proportion of variance explained by item response type, Ireland</t>
  </si>
  <si>
    <t>Proportion of variance explained by item cognitive subscales, Ireland</t>
  </si>
  <si>
    <t>Representation of item response type in PISA item composition</t>
  </si>
  <si>
    <t>Representation of item cognitive subscale in PISA item composition</t>
  </si>
  <si>
    <t>Difficulty of item response types for students in Ireland, 2000 to 2009</t>
  </si>
  <si>
    <t>Difficulty of item cognitive subscales for students in Ireland, 2000 to 2009</t>
  </si>
  <si>
    <t>Relationship between item response types and PISA cognitive subscales</t>
  </si>
  <si>
    <t>Correlations between not reached, missing responses and percent-correct scores</t>
  </si>
  <si>
    <t>Intercorrelations between percent-correct scores</t>
  </si>
  <si>
    <t>Relationship between average percentage of missing item responses between 2006 and 2009 for countries in the PISA population</t>
  </si>
  <si>
    <t>Relationship between average percentages of not reached items between 2006 and 2009 for countries in the PISA population</t>
  </si>
  <si>
    <t>Relationship between changes in number of not-reached items and changes in average percent-correct scores</t>
  </si>
  <si>
    <t>Changes in item-level missing response rates, 2000-2009, PISA population</t>
  </si>
  <si>
    <t>Average percentages of not-reached items and missing responses, overall and by domain</t>
  </si>
  <si>
    <t>Time series correlations for the change in percentage of not-reached items, 2003-2009, for countries in the PISA population</t>
  </si>
  <si>
    <t xml:space="preserve"> Time series correlations for the change in average proportion of missing responses from all domains, 2003-2009, for countries in the PISA population</t>
  </si>
  <si>
    <t>Change in percentage of not-reached items versus change in percentage of missing items</t>
  </si>
  <si>
    <t>Relationship between correlation of item position with missingness in PISA 2000 and rate of change in the relationship of item position to missingness, 2000-2009</t>
  </si>
  <si>
    <t>Figure 1.</t>
  </si>
  <si>
    <t>Figure 2. Relationship between proportion of variation explained by item response categories in 2006 compared with 2009 (individual points represent common items) for the PISA population</t>
  </si>
  <si>
    <t>Figure 3. Relationship between proportion of variation explained by item response categories in 2006 compared with 2009 (individual points represent common items) for Ireland</t>
  </si>
  <si>
    <t>Table 1. Proportion correct on common and linking items for PISA, Ireland and other OECD PISA countries, all cycles, all domains</t>
  </si>
  <si>
    <t xml:space="preserve">Figure 4. Comparison of differences in average item performance in reading with reported differences in PISA  reading proficiency for countries in the PISA population between 2000 and 2009 </t>
  </si>
  <si>
    <t>Figure 5. Relationship between the item score locations from the Ireland-estimated IRT models and the delta parameters from the PISA Rasch models, all items</t>
  </si>
  <si>
    <t>Figure 6. Relationship between reported average PISA reading performance and reading proficiency estimated using an IRT model calibrated using the Ireland samples for all countries in the PISA population</t>
  </si>
  <si>
    <t>Figure 7. Relationship between reported average PISA mathematics performance and mathematics proficiency estimated using an IRT model calibrated using the Ireland samples for all countries in the PISA population</t>
  </si>
  <si>
    <t>Figure 8. Relationship between reported average PISA science performance and science proficiency estimated using an IRT model calibrated using the Ireland samples for all countries in the PISA population</t>
  </si>
  <si>
    <t>Figure 9a and b. Relationship between time-series correlations estimated for each country using the PISA reported scores and the scores estimated using an IRT model calibrated using the Ireland samples</t>
  </si>
  <si>
    <t>Figure 10a and b. Relationship between time-series regression coefficients estimated for each country using the PISA reported scores and the scores estimated using an IRT model calibrated using the Ireland samples</t>
  </si>
  <si>
    <t>Figure 11. Percentages of variation in average item percent-correct scores that can be explained by booklet, averaged across PISA cycles, 2000 to 2009</t>
  </si>
  <si>
    <t>Figure 12. Proportion of variance explained by item response type, Ireland</t>
  </si>
  <si>
    <t>Figure 13. Proportion of variance explained by item cognitive subscales, Ireland</t>
  </si>
  <si>
    <t>Response Type </t>
  </si>
  <si>
    <t xml:space="preserve">          Representation of items (%)</t>
  </si>
  <si>
    <t>Coded Response</t>
  </si>
  <si>
    <t>Complex Multiple Choice</t>
  </si>
  <si>
    <t>Multiple Choice</t>
  </si>
  <si>
    <t>Subscale </t>
  </si>
  <si>
    <t>Unknown</t>
  </si>
  <si>
    <t>…</t>
  </si>
  <si>
    <t>Change and Relationships</t>
  </si>
  <si>
    <t>Quantity</t>
  </si>
  <si>
    <t>Space and Shape</t>
  </si>
  <si>
    <t>Uncertainty</t>
  </si>
  <si>
    <t>Access and Retrieve</t>
  </si>
  <si>
    <t>Integrate and Interpret</t>
  </si>
  <si>
    <t>Reflect and Evaluate</t>
  </si>
  <si>
    <t>Explaining Phenomena Scientifically</t>
  </si>
  <si>
    <t>Identifying Scientific Issues</t>
  </si>
  <si>
    <t>Using Scientific Evidence</t>
  </si>
  <si>
    <t xml:space="preserve">         Average item score (%)</t>
  </si>
  <si>
    <t>Figure 14. Relationship between average percentage of missing item responses between 2006 and 2009 for countries in the PISA population</t>
  </si>
  <si>
    <t>Figure 15. Relationship between average percentages of not reached items between 2006 and 2009 for countries in the PISA population</t>
  </si>
  <si>
    <t>Figure 16. Relationship between changes in number of not-reached items and changes in average percent-correct scores</t>
  </si>
  <si>
    <t>Table 11. Average percentages of not-reached items and missing responses, overall and by domain</t>
  </si>
  <si>
    <t>Figure 18. Time series correlations for the change in percentage of not-reached items, 2003-2009, for countries in the PISA population</t>
  </si>
  <si>
    <t>Figure 19. Time series correlations for the change in average proportion of missing responses from all domains, 2003-2009, for countries in the PISA population</t>
  </si>
  <si>
    <t>Table A1. Proportion of variance of overall proficiency of item respondents explained by item scores (0,1,2) for PISA 2006 and 2009</t>
  </si>
  <si>
    <t>Table A2. Percent-correct scores for common items, rescaled to mean 500, standard deviation 100 for PISA 2000 to 2009</t>
  </si>
  <si>
    <t>Table A3. Parameters for Ireland-specific item response model calibration</t>
  </si>
  <si>
    <t>Table A4. Decomposition of variance in reading proficiency to booklet design by PISA year, PISA 2000 to 2009</t>
  </si>
  <si>
    <t>Table A5. Crosstabulation of PISA subscale and item response type by PISA scale and year, PISA 2000 to 2009</t>
  </si>
  <si>
    <t>Table A6. Percentages of items that are not reached or missing by PISA scale, PISA 2000 to 2009</t>
  </si>
  <si>
    <t>Table A7. General linear model coefficients for modelling item response missingness on item position, controlling for response type, year, item facility, and PISA score</t>
  </si>
  <si>
    <t>Table A8. Correlations between item position and item response missingness, PISA 2000 to 2009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</si>
</sst>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0.0"/>
    <numFmt numFmtId="166" formatCode="####.0000000"/>
    <numFmt numFmtId="167" formatCode="###0"/>
    <numFmt numFmtId="168" formatCode="####.000"/>
    <numFmt numFmtId="169" formatCode="####.00"/>
    <numFmt numFmtId="170" formatCode="####.0"/>
    <numFmt numFmtId="171" formatCode="####"/>
    <numFmt numFmtId="172" formatCode="_-* #,##0.0_-;\-* #,##0.0_-;_-* &quot;-&quot;??_-;_-@_-"/>
    <numFmt numFmtId="173" formatCode="#,###.000"/>
    <numFmt numFmtId="174" formatCode="0.0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8"/>
      <name val="Arial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8"/>
      <color indexed="8"/>
      <name val="MS Sans Serif"/>
      <family val="2"/>
    </font>
    <font>
      <b/>
      <sz val="10"/>
      <name val="Arial"/>
      <family val="2"/>
    </font>
    <font>
      <sz val="8"/>
      <name val="Arial"/>
      <family val="2"/>
      <charset val="238"/>
    </font>
    <font>
      <sz val="10"/>
      <color theme="1"/>
      <name val="Arial"/>
      <family val="2"/>
    </font>
    <font>
      <b/>
      <u/>
      <sz val="10"/>
      <color indexed="8"/>
      <name val="MS Sans Serif"/>
      <family val="2"/>
    </font>
    <font>
      <b/>
      <sz val="8.5"/>
      <color indexed="8"/>
      <name val="MS Sans Serif"/>
      <family val="2"/>
    </font>
    <font>
      <sz val="8"/>
      <color indexed="8"/>
      <name val="MS Sans Serif"/>
      <family val="2"/>
    </font>
    <font>
      <sz val="10"/>
      <name val="Courier"/>
      <family val="3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b/>
      <i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0" tint="-0.24994659260841701"/>
        <bgColor indexed="64"/>
      </patternFill>
    </fill>
  </fills>
  <borders count="3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2" borderId="11"/>
    <xf numFmtId="0" fontId="5" fillId="0" borderId="12"/>
    <xf numFmtId="0" fontId="6" fillId="3" borderId="0">
      <alignment horizontal="center"/>
    </xf>
    <xf numFmtId="0" fontId="7" fillId="3" borderId="0">
      <alignment horizontal="center" vertical="center"/>
    </xf>
    <xf numFmtId="0" fontId="2" fillId="4" borderId="0">
      <alignment horizontal="center" wrapText="1"/>
    </xf>
    <xf numFmtId="0" fontId="8" fillId="3" borderId="0">
      <alignment horizontal="center"/>
    </xf>
    <xf numFmtId="0" fontId="9" fillId="5" borderId="11" applyBorder="0">
      <protection locked="0"/>
    </xf>
    <xf numFmtId="0" fontId="10" fillId="3" borderId="12">
      <alignment horizontal="left"/>
    </xf>
    <xf numFmtId="0" fontId="11" fillId="3" borderId="0">
      <alignment horizontal="left"/>
    </xf>
    <xf numFmtId="0" fontId="12" fillId="6" borderId="0">
      <alignment horizontal="right" vertical="top" textRotation="90" wrapText="1"/>
    </xf>
    <xf numFmtId="0" fontId="13" fillId="4" borderId="0">
      <alignment horizontal="center"/>
    </xf>
    <xf numFmtId="0" fontId="14" fillId="3" borderId="13">
      <alignment wrapText="1"/>
    </xf>
    <xf numFmtId="0" fontId="14" fillId="3" borderId="14"/>
    <xf numFmtId="0" fontId="14" fillId="3" borderId="15"/>
    <xf numFmtId="0" fontId="5" fillId="3" borderId="16">
      <alignment horizontal="center" wrapText="1"/>
    </xf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5" fillId="3" borderId="12"/>
    <xf numFmtId="0" fontId="7" fillId="3" borderId="0">
      <alignment horizontal="right"/>
    </xf>
    <xf numFmtId="0" fontId="16" fillId="7" borderId="0">
      <alignment horizontal="center"/>
    </xf>
    <xf numFmtId="0" fontId="17" fillId="4" borderId="0"/>
    <xf numFmtId="0" fontId="18" fillId="6" borderId="17">
      <alignment horizontal="left" vertical="top" wrapText="1"/>
    </xf>
    <xf numFmtId="0" fontId="18" fillId="6" borderId="18">
      <alignment horizontal="left" vertical="top"/>
    </xf>
    <xf numFmtId="37" fontId="19" fillId="0" borderId="0"/>
    <xf numFmtId="0" fontId="6" fillId="3" borderId="0">
      <alignment horizontal="center"/>
    </xf>
    <xf numFmtId="0" fontId="20" fillId="3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</cellStyleXfs>
  <cellXfs count="318">
    <xf numFmtId="0" fontId="0" fillId="0" borderId="0" xfId="0"/>
    <xf numFmtId="0" fontId="4" fillId="0" borderId="0" xfId="13" applyFont="1" applyBorder="1" applyAlignment="1">
      <alignment horizontal="center" wrapText="1"/>
    </xf>
    <xf numFmtId="165" fontId="4" fillId="0" borderId="0" xfId="13" applyNumberFormat="1" applyFont="1" applyFill="1" applyBorder="1" applyAlignment="1">
      <alignment horizontal="center" wrapText="1"/>
    </xf>
    <xf numFmtId="166" fontId="4" fillId="0" borderId="0" xfId="13" applyNumberFormat="1" applyFont="1" applyBorder="1" applyAlignment="1">
      <alignment horizontal="right" vertical="top"/>
    </xf>
    <xf numFmtId="165" fontId="0" fillId="0" borderId="0" xfId="0" applyNumberFormat="1"/>
    <xf numFmtId="0" fontId="0" fillId="0" borderId="0" xfId="0" applyBorder="1"/>
    <xf numFmtId="0" fontId="4" fillId="0" borderId="0" xfId="3" applyFont="1" applyBorder="1" applyAlignment="1">
      <alignment horizontal="left" vertical="top" wrapText="1"/>
    </xf>
    <xf numFmtId="0" fontId="4" fillId="0" borderId="0" xfId="4" applyFont="1" applyBorder="1" applyAlignment="1">
      <alignment horizontal="left" wrapText="1"/>
    </xf>
    <xf numFmtId="0" fontId="4" fillId="0" borderId="0" xfId="53" applyFont="1" applyBorder="1" applyAlignment="1">
      <alignment horizontal="left" vertical="top" wrapText="1"/>
    </xf>
    <xf numFmtId="169" fontId="4" fillId="0" borderId="0" xfId="53" applyNumberFormat="1" applyFont="1" applyBorder="1" applyAlignment="1">
      <alignment horizontal="right" vertical="top"/>
    </xf>
    <xf numFmtId="169" fontId="2" fillId="0" borderId="0" xfId="53" applyNumberFormat="1" applyBorder="1" applyAlignment="1">
      <alignment horizontal="center" vertical="center"/>
    </xf>
    <xf numFmtId="0" fontId="4" fillId="0" borderId="15" xfId="53" applyFont="1" applyBorder="1" applyAlignment="1">
      <alignment horizontal="left" vertical="top" wrapText="1"/>
    </xf>
    <xf numFmtId="169" fontId="4" fillId="0" borderId="15" xfId="53" applyNumberFormat="1" applyFont="1" applyBorder="1" applyAlignment="1">
      <alignment horizontal="right" vertical="top"/>
    </xf>
    <xf numFmtId="0" fontId="2" fillId="0" borderId="13" xfId="53" applyFont="1" applyBorder="1" applyAlignment="1">
      <alignment horizontal="center" vertical="center"/>
    </xf>
    <xf numFmtId="0" fontId="4" fillId="0" borderId="13" xfId="53" applyFont="1" applyBorder="1" applyAlignment="1">
      <alignment horizontal="center" wrapText="1"/>
    </xf>
    <xf numFmtId="0" fontId="4" fillId="0" borderId="23" xfId="53" applyFont="1" applyBorder="1" applyAlignment="1">
      <alignment horizontal="left" vertical="top" wrapText="1"/>
    </xf>
    <xf numFmtId="169" fontId="4" fillId="0" borderId="23" xfId="53" applyNumberFormat="1" applyFont="1" applyBorder="1" applyAlignment="1">
      <alignment horizontal="right" vertical="top"/>
    </xf>
    <xf numFmtId="169" fontId="2" fillId="0" borderId="15" xfId="53" applyNumberFormat="1" applyBorder="1" applyAlignment="1">
      <alignment horizontal="center" vertical="center"/>
    </xf>
    <xf numFmtId="169" fontId="2" fillId="0" borderId="23" xfId="53" applyNumberFormat="1" applyBorder="1" applyAlignment="1">
      <alignment horizontal="center" vertical="center"/>
    </xf>
    <xf numFmtId="0" fontId="2" fillId="0" borderId="0" xfId="54"/>
    <xf numFmtId="0" fontId="4" fillId="0" borderId="0" xfId="54" applyFont="1" applyBorder="1" applyAlignment="1">
      <alignment horizontal="left" vertical="top" wrapText="1"/>
    </xf>
    <xf numFmtId="169" fontId="4" fillId="0" borderId="0" xfId="54" applyNumberFormat="1" applyFont="1" applyBorder="1" applyAlignment="1">
      <alignment horizontal="right" vertical="top"/>
    </xf>
    <xf numFmtId="0" fontId="4" fillId="0" borderId="15" xfId="54" applyFont="1" applyBorder="1" applyAlignment="1">
      <alignment horizontal="left" vertical="top" wrapText="1"/>
    </xf>
    <xf numFmtId="169" fontId="4" fillId="0" borderId="15" xfId="54" applyNumberFormat="1" applyFont="1" applyBorder="1" applyAlignment="1">
      <alignment horizontal="right" vertical="top"/>
    </xf>
    <xf numFmtId="0" fontId="4" fillId="0" borderId="23" xfId="54" applyFont="1" applyBorder="1" applyAlignment="1">
      <alignment horizontal="left" vertical="top" wrapText="1"/>
    </xf>
    <xf numFmtId="169" fontId="4" fillId="0" borderId="23" xfId="54" applyNumberFormat="1" applyFont="1" applyBorder="1" applyAlignment="1">
      <alignment horizontal="right" vertical="top"/>
    </xf>
    <xf numFmtId="0" fontId="2" fillId="0" borderId="13" xfId="54" applyFont="1" applyBorder="1" applyAlignment="1">
      <alignment horizontal="center" vertical="center"/>
    </xf>
    <xf numFmtId="0" fontId="4" fillId="0" borderId="13" xfId="54" applyFont="1" applyBorder="1" applyAlignment="1">
      <alignment horizontal="center" wrapText="1"/>
    </xf>
    <xf numFmtId="169" fontId="4" fillId="0" borderId="0" xfId="5" applyNumberFormat="1" applyFont="1" applyFill="1" applyBorder="1" applyAlignment="1">
      <alignment horizontal="right" vertical="top"/>
    </xf>
    <xf numFmtId="169" fontId="4" fillId="0" borderId="24" xfId="5" applyNumberFormat="1" applyFont="1" applyFill="1" applyBorder="1" applyAlignment="1">
      <alignment horizontal="right" vertical="top"/>
    </xf>
    <xf numFmtId="0" fontId="2" fillId="0" borderId="0" xfId="6"/>
    <xf numFmtId="0" fontId="4" fillId="0" borderId="0" xfId="6" applyFont="1" applyBorder="1" applyAlignment="1">
      <alignment horizontal="left" vertical="top" wrapText="1"/>
    </xf>
    <xf numFmtId="168" fontId="4" fillId="0" borderId="0" xfId="6" applyNumberFormat="1" applyFont="1" applyBorder="1" applyAlignment="1">
      <alignment horizontal="right" vertical="top"/>
    </xf>
    <xf numFmtId="0" fontId="4" fillId="0" borderId="15" xfId="6" applyFont="1" applyBorder="1" applyAlignment="1">
      <alignment horizontal="left" vertical="top" wrapText="1"/>
    </xf>
    <xf numFmtId="168" fontId="4" fillId="0" borderId="15" xfId="6" applyNumberFormat="1" applyFont="1" applyBorder="1" applyAlignment="1">
      <alignment horizontal="right" vertical="top"/>
    </xf>
    <xf numFmtId="0" fontId="0" fillId="0" borderId="23" xfId="0" applyBorder="1"/>
    <xf numFmtId="0" fontId="2" fillId="0" borderId="13" xfId="6" applyFont="1" applyBorder="1" applyAlignment="1">
      <alignment horizontal="center" vertical="center"/>
    </xf>
    <xf numFmtId="0" fontId="4" fillId="0" borderId="13" xfId="6" applyFont="1" applyBorder="1" applyAlignment="1">
      <alignment horizontal="left" wrapText="1"/>
    </xf>
    <xf numFmtId="0" fontId="4" fillId="0" borderId="13" xfId="6" applyFont="1" applyBorder="1" applyAlignment="1">
      <alignment horizontal="center" wrapText="1"/>
    </xf>
    <xf numFmtId="0" fontId="4" fillId="0" borderId="23" xfId="6" applyFont="1" applyBorder="1" applyAlignment="1">
      <alignment horizontal="left" vertical="top" wrapText="1"/>
    </xf>
    <xf numFmtId="168" fontId="4" fillId="0" borderId="23" xfId="6" applyNumberFormat="1" applyFont="1" applyBorder="1" applyAlignment="1">
      <alignment horizontal="right" vertical="top"/>
    </xf>
    <xf numFmtId="0" fontId="0" fillId="0" borderId="23" xfId="0" applyBorder="1" applyAlignment="1">
      <alignment horizontal="center"/>
    </xf>
    <xf numFmtId="2" fontId="0" fillId="0" borderId="0" xfId="0" applyNumberFormat="1"/>
    <xf numFmtId="1" fontId="0" fillId="0" borderId="0" xfId="0" applyNumberFormat="1"/>
    <xf numFmtId="2" fontId="0" fillId="0" borderId="0" xfId="0" applyNumberFormat="1" applyBorder="1"/>
    <xf numFmtId="0" fontId="0" fillId="0" borderId="15" xfId="0" applyBorder="1"/>
    <xf numFmtId="2" fontId="0" fillId="0" borderId="2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9" fontId="0" fillId="0" borderId="0" xfId="2" applyFont="1"/>
    <xf numFmtId="0" fontId="4" fillId="0" borderId="0" xfId="8" applyFont="1" applyFill="1" applyBorder="1" applyAlignment="1">
      <alignment horizontal="center" wrapText="1"/>
    </xf>
    <xf numFmtId="9" fontId="0" fillId="0" borderId="0" xfId="0" applyNumberFormat="1"/>
    <xf numFmtId="0" fontId="2" fillId="0" borderId="0" xfId="9" applyFont="1" applyBorder="1" applyAlignment="1">
      <alignment horizontal="center" vertical="center"/>
    </xf>
    <xf numFmtId="0" fontId="2" fillId="0" borderId="0" xfId="9"/>
    <xf numFmtId="170" fontId="4" fillId="0" borderId="0" xfId="9" applyNumberFormat="1" applyFont="1" applyFill="1" applyBorder="1" applyAlignment="1">
      <alignment horizontal="right" vertical="top"/>
    </xf>
    <xf numFmtId="0" fontId="4" fillId="0" borderId="0" xfId="8" applyFont="1" applyBorder="1" applyAlignment="1">
      <alignment horizontal="left" vertical="top" wrapText="1"/>
    </xf>
    <xf numFmtId="0" fontId="4" fillId="0" borderId="15" xfId="8" applyFont="1" applyBorder="1" applyAlignment="1">
      <alignment horizontal="left" vertical="top" wrapText="1"/>
    </xf>
    <xf numFmtId="165" fontId="0" fillId="0" borderId="23" xfId="0" applyNumberFormat="1" applyBorder="1"/>
    <xf numFmtId="165" fontId="0" fillId="0" borderId="0" xfId="0" applyNumberFormat="1" applyBorder="1"/>
    <xf numFmtId="165" fontId="0" fillId="0" borderId="15" xfId="0" applyNumberFormat="1" applyBorder="1"/>
    <xf numFmtId="0" fontId="0" fillId="0" borderId="13" xfId="0" applyBorder="1"/>
    <xf numFmtId="0" fontId="0" fillId="0" borderId="0" xfId="0" applyFill="1" applyBorder="1"/>
    <xf numFmtId="43" fontId="0" fillId="0" borderId="0" xfId="1" applyFont="1"/>
    <xf numFmtId="172" fontId="0" fillId="0" borderId="0" xfId="1" applyNumberFormat="1" applyFont="1"/>
    <xf numFmtId="0" fontId="2" fillId="0" borderId="0" xfId="10"/>
    <xf numFmtId="0" fontId="4" fillId="0" borderId="0" xfId="10" applyFont="1" applyBorder="1" applyAlignment="1">
      <alignment horizontal="left" vertical="top" wrapText="1"/>
    </xf>
    <xf numFmtId="168" fontId="4" fillId="0" borderId="0" xfId="10" applyNumberFormat="1" applyFont="1" applyBorder="1" applyAlignment="1">
      <alignment horizontal="center" vertical="top"/>
    </xf>
    <xf numFmtId="167" fontId="4" fillId="0" borderId="0" xfId="10" applyNumberFormat="1" applyFont="1" applyBorder="1" applyAlignment="1">
      <alignment horizontal="center" vertical="top"/>
    </xf>
    <xf numFmtId="0" fontId="4" fillId="0" borderId="15" xfId="10" applyFont="1" applyBorder="1" applyAlignment="1">
      <alignment horizontal="left" vertical="top" wrapText="1"/>
    </xf>
    <xf numFmtId="168" fontId="4" fillId="0" borderId="15" xfId="10" applyNumberFormat="1" applyFont="1" applyBorder="1" applyAlignment="1">
      <alignment horizontal="center" vertical="top"/>
    </xf>
    <xf numFmtId="167" fontId="4" fillId="0" borderId="15" xfId="10" applyNumberFormat="1" applyFont="1" applyBorder="1" applyAlignment="1">
      <alignment horizontal="center" vertical="top"/>
    </xf>
    <xf numFmtId="0" fontId="2" fillId="0" borderId="13" xfId="10" applyFont="1" applyBorder="1" applyAlignment="1">
      <alignment horizontal="center" vertical="center"/>
    </xf>
    <xf numFmtId="0" fontId="4" fillId="0" borderId="13" xfId="10" applyFont="1" applyBorder="1" applyAlignment="1">
      <alignment horizontal="center" wrapText="1"/>
    </xf>
    <xf numFmtId="0" fontId="4" fillId="0" borderId="23" xfId="10" applyFont="1" applyBorder="1" applyAlignment="1">
      <alignment horizontal="left" vertical="top" wrapText="1"/>
    </xf>
    <xf numFmtId="168" fontId="4" fillId="0" borderId="23" xfId="10" applyNumberFormat="1" applyFont="1" applyBorder="1" applyAlignment="1">
      <alignment horizontal="center" vertical="top"/>
    </xf>
    <xf numFmtId="167" fontId="4" fillId="0" borderId="23" xfId="10" applyNumberFormat="1" applyFont="1" applyBorder="1" applyAlignment="1">
      <alignment horizontal="center" vertical="top"/>
    </xf>
    <xf numFmtId="0" fontId="4" fillId="0" borderId="6" xfId="12" applyFont="1" applyBorder="1" applyAlignment="1">
      <alignment horizontal="center" wrapText="1"/>
    </xf>
    <xf numFmtId="0" fontId="4" fillId="0" borderId="27" xfId="12" applyFont="1" applyBorder="1" applyAlignment="1">
      <alignment horizontal="center" wrapText="1"/>
    </xf>
    <xf numFmtId="0" fontId="4" fillId="0" borderId="0" xfId="11" applyFont="1" applyBorder="1" applyAlignment="1">
      <alignment horizontal="center" wrapText="1"/>
    </xf>
    <xf numFmtId="0" fontId="4" fillId="0" borderId="29" xfId="11" applyFont="1" applyBorder="1" applyAlignment="1">
      <alignment horizontal="left" vertical="top" wrapText="1"/>
    </xf>
    <xf numFmtId="2" fontId="4" fillId="0" borderId="8" xfId="12" applyNumberFormat="1" applyFont="1" applyBorder="1" applyAlignment="1">
      <alignment horizontal="right" vertical="top"/>
    </xf>
    <xf numFmtId="2" fontId="4" fillId="0" borderId="28" xfId="12" applyNumberFormat="1" applyFont="1" applyBorder="1" applyAlignment="1">
      <alignment horizontal="right" vertical="top"/>
    </xf>
    <xf numFmtId="0" fontId="4" fillId="0" borderId="19" xfId="11" applyFont="1" applyBorder="1" applyAlignment="1">
      <alignment horizontal="left" vertical="top" wrapText="1"/>
    </xf>
    <xf numFmtId="2" fontId="4" fillId="0" borderId="4" xfId="12" applyNumberFormat="1" applyFont="1" applyBorder="1" applyAlignment="1">
      <alignment horizontal="right" vertical="top"/>
    </xf>
    <xf numFmtId="2" fontId="4" fillId="0" borderId="26" xfId="12" applyNumberFormat="1" applyFont="1" applyBorder="1" applyAlignment="1">
      <alignment horizontal="right" vertical="top"/>
    </xf>
    <xf numFmtId="0" fontId="4" fillId="8" borderId="19" xfId="11" applyFont="1" applyFill="1" applyBorder="1" applyAlignment="1">
      <alignment horizontal="left" vertical="top" wrapText="1"/>
    </xf>
    <xf numFmtId="2" fontId="0" fillId="8" borderId="0" xfId="0" applyNumberFormat="1" applyFill="1" applyBorder="1"/>
    <xf numFmtId="0" fontId="4" fillId="0" borderId="20" xfId="11" applyFont="1" applyBorder="1" applyAlignment="1">
      <alignment horizontal="left" vertical="top" wrapText="1"/>
    </xf>
    <xf numFmtId="2" fontId="4" fillId="0" borderId="10" xfId="12" applyNumberFormat="1" applyFont="1" applyBorder="1" applyAlignment="1">
      <alignment horizontal="right" vertical="top"/>
    </xf>
    <xf numFmtId="2" fontId="4" fillId="0" borderId="30" xfId="12" applyNumberFormat="1" applyFont="1" applyBorder="1" applyAlignment="1">
      <alignment horizontal="right" vertical="top"/>
    </xf>
    <xf numFmtId="167" fontId="4" fillId="0" borderId="0" xfId="6" applyNumberFormat="1" applyFont="1" applyBorder="1" applyAlignment="1">
      <alignment horizontal="right" vertical="top"/>
    </xf>
    <xf numFmtId="167" fontId="4" fillId="0" borderId="15" xfId="6" applyNumberFormat="1" applyFont="1" applyBorder="1" applyAlignment="1">
      <alignment horizontal="right" vertical="top"/>
    </xf>
    <xf numFmtId="167" fontId="4" fillId="0" borderId="23" xfId="6" applyNumberFormat="1" applyFont="1" applyBorder="1" applyAlignment="1">
      <alignment horizontal="right" vertical="top"/>
    </xf>
    <xf numFmtId="0" fontId="2" fillId="0" borderId="0" xfId="4" applyFont="1" applyBorder="1" applyAlignment="1">
      <alignment horizontal="center" vertical="center"/>
    </xf>
    <xf numFmtId="0" fontId="4" fillId="0" borderId="0" xfId="8" applyFont="1" applyBorder="1" applyAlignment="1">
      <alignment horizontal="left" vertical="top" wrapText="1"/>
    </xf>
    <xf numFmtId="2" fontId="2" fillId="0" borderId="0" xfId="12" applyNumberFormat="1" applyFont="1" applyBorder="1" applyAlignment="1">
      <alignment horizontal="center" vertical="center"/>
    </xf>
    <xf numFmtId="0" fontId="4" fillId="0" borderId="0" xfId="12" applyFont="1" applyBorder="1" applyAlignment="1">
      <alignment horizontal="center" wrapText="1"/>
    </xf>
    <xf numFmtId="0" fontId="2" fillId="0" borderId="0" xfId="12" applyFont="1" applyBorder="1" applyAlignment="1">
      <alignment horizontal="center" vertical="center"/>
    </xf>
    <xf numFmtId="0" fontId="4" fillId="0" borderId="0" xfId="11" applyFont="1" applyBorder="1" applyAlignment="1">
      <alignment horizontal="left" wrapText="1"/>
    </xf>
    <xf numFmtId="0" fontId="4" fillId="0" borderId="0" xfId="6" applyFont="1" applyBorder="1" applyAlignment="1">
      <alignment horizontal="left" vertical="top" wrapText="1"/>
    </xf>
    <xf numFmtId="0" fontId="4" fillId="0" borderId="23" xfId="6" applyFont="1" applyBorder="1" applyAlignment="1">
      <alignment horizontal="left" vertical="top" wrapText="1"/>
    </xf>
    <xf numFmtId="0" fontId="2" fillId="0" borderId="0" xfId="7" applyFont="1" applyBorder="1" applyAlignment="1">
      <alignment horizontal="center" vertical="center"/>
    </xf>
    <xf numFmtId="0" fontId="2" fillId="0" borderId="0" xfId="10" applyFont="1" applyBorder="1" applyAlignment="1">
      <alignment horizontal="center" vertical="center"/>
    </xf>
    <xf numFmtId="0" fontId="4" fillId="0" borderId="0" xfId="10" applyFont="1" applyBorder="1" applyAlignment="1">
      <alignment horizontal="left"/>
    </xf>
    <xf numFmtId="0" fontId="4" fillId="0" borderId="1" xfId="11" applyFont="1" applyBorder="1" applyAlignment="1">
      <alignment horizontal="left" wrapText="1"/>
    </xf>
    <xf numFmtId="0" fontId="2" fillId="0" borderId="2" xfId="11" applyFont="1" applyBorder="1" applyAlignment="1">
      <alignment horizontal="center" vertical="center"/>
    </xf>
    <xf numFmtId="2" fontId="4" fillId="0" borderId="0" xfId="12" applyNumberFormat="1" applyFont="1" applyBorder="1" applyAlignment="1">
      <alignment horizontal="center" wrapText="1"/>
    </xf>
    <xf numFmtId="2" fontId="2" fillId="0" borderId="0" xfId="12" applyNumberFormat="1" applyFont="1" applyBorder="1" applyAlignment="1">
      <alignment horizontal="center" vertical="center"/>
    </xf>
    <xf numFmtId="0" fontId="4" fillId="0" borderId="0" xfId="11" applyFont="1" applyBorder="1" applyAlignment="1">
      <alignment horizontal="left" wrapText="1"/>
    </xf>
    <xf numFmtId="0" fontId="2" fillId="0" borderId="0" xfId="11" applyFont="1" applyBorder="1" applyAlignment="1">
      <alignment horizontal="center" vertical="center"/>
    </xf>
    <xf numFmtId="0" fontId="2" fillId="0" borderId="0" xfId="12" applyFont="1" applyBorder="1" applyAlignment="1">
      <alignment horizontal="center" vertical="center"/>
    </xf>
    <xf numFmtId="0" fontId="4" fillId="0" borderId="0" xfId="12" applyFont="1" applyBorder="1" applyAlignment="1">
      <alignment horizontal="center" wrapText="1"/>
    </xf>
    <xf numFmtId="0" fontId="2" fillId="0" borderId="0" xfId="5" applyFont="1" applyBorder="1" applyAlignment="1">
      <alignment horizontal="center" vertical="center"/>
    </xf>
    <xf numFmtId="0" fontId="4" fillId="0" borderId="0" xfId="4" applyFont="1" applyBorder="1" applyAlignment="1">
      <alignment horizontal="center" wrapText="1"/>
    </xf>
    <xf numFmtId="0" fontId="4" fillId="0" borderId="0" xfId="4" applyFont="1" applyBorder="1" applyAlignment="1">
      <alignment horizontal="left" vertical="top" wrapText="1"/>
    </xf>
    <xf numFmtId="2" fontId="4" fillId="0" borderId="0" xfId="4" applyNumberFormat="1" applyFont="1" applyBorder="1" applyAlignment="1">
      <alignment horizontal="right" vertical="top"/>
    </xf>
    <xf numFmtId="2" fontId="2" fillId="0" borderId="0" xfId="4" applyNumberFormat="1" applyBorder="1" applyAlignment="1">
      <alignment horizontal="center" vertical="center"/>
    </xf>
    <xf numFmtId="0" fontId="0" fillId="0" borderId="0" xfId="0" applyBorder="1" applyAlignment="1"/>
    <xf numFmtId="0" fontId="4" fillId="0" borderId="23" xfId="4" applyFont="1" applyBorder="1" applyAlignment="1">
      <alignment horizontal="left" wrapText="1"/>
    </xf>
    <xf numFmtId="0" fontId="2" fillId="0" borderId="15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wrapText="1"/>
    </xf>
    <xf numFmtId="0" fontId="4" fillId="0" borderId="25" xfId="4" applyFont="1" applyBorder="1" applyAlignment="1">
      <alignment horizontal="center" wrapText="1"/>
    </xf>
    <xf numFmtId="2" fontId="4" fillId="0" borderId="25" xfId="4" applyNumberFormat="1" applyFont="1" applyBorder="1" applyAlignment="1">
      <alignment horizontal="right" vertical="top"/>
    </xf>
    <xf numFmtId="0" fontId="0" fillId="0" borderId="25" xfId="0" applyBorder="1"/>
    <xf numFmtId="0" fontId="4" fillId="0" borderId="24" xfId="4" applyFont="1" applyBorder="1" applyAlignment="1">
      <alignment horizontal="center" wrapText="1"/>
    </xf>
    <xf numFmtId="2" fontId="4" fillId="0" borderId="24" xfId="4" applyNumberFormat="1" applyFont="1" applyBorder="1" applyAlignment="1">
      <alignment horizontal="right" vertical="top"/>
    </xf>
    <xf numFmtId="0" fontId="0" fillId="0" borderId="24" xfId="0" applyBorder="1"/>
    <xf numFmtId="0" fontId="4" fillId="0" borderId="31" xfId="4" applyFont="1" applyBorder="1" applyAlignment="1">
      <alignment horizontal="center" wrapText="1"/>
    </xf>
    <xf numFmtId="0" fontId="0" fillId="0" borderId="31" xfId="0" applyBorder="1"/>
    <xf numFmtId="0" fontId="4" fillId="0" borderId="0" xfId="7" applyFont="1" applyBorder="1" applyAlignment="1">
      <alignment horizontal="left" vertical="top" wrapText="1"/>
    </xf>
    <xf numFmtId="168" fontId="4" fillId="0" borderId="0" xfId="7" applyNumberFormat="1" applyFont="1" applyBorder="1" applyAlignment="1">
      <alignment horizontal="right" vertical="top"/>
    </xf>
    <xf numFmtId="0" fontId="2" fillId="0" borderId="0" xfId="7" applyBorder="1" applyAlignment="1">
      <alignment horizontal="center" vertical="center"/>
    </xf>
    <xf numFmtId="0" fontId="2" fillId="0" borderId="0" xfId="7" applyBorder="1"/>
    <xf numFmtId="168" fontId="4" fillId="0" borderId="24" xfId="7" applyNumberFormat="1" applyFont="1" applyBorder="1" applyAlignment="1">
      <alignment horizontal="right" vertical="top"/>
    </xf>
    <xf numFmtId="168" fontId="4" fillId="0" borderId="25" xfId="7" applyNumberFormat="1" applyFont="1" applyBorder="1" applyAlignment="1">
      <alignment horizontal="right" vertical="top"/>
    </xf>
    <xf numFmtId="0" fontId="2" fillId="0" borderId="24" xfId="7" applyBorder="1"/>
    <xf numFmtId="0" fontId="2" fillId="0" borderId="25" xfId="7" applyBorder="1"/>
    <xf numFmtId="0" fontId="4" fillId="0" borderId="31" xfId="7" applyFont="1" applyBorder="1" applyAlignment="1">
      <alignment horizontal="center" wrapText="1"/>
    </xf>
    <xf numFmtId="0" fontId="4" fillId="0" borderId="15" xfId="7" applyFont="1" applyBorder="1" applyAlignment="1">
      <alignment horizontal="center" wrapText="1"/>
    </xf>
    <xf numFmtId="0" fontId="4" fillId="0" borderId="34" xfId="7" applyFont="1" applyBorder="1" applyAlignment="1">
      <alignment horizontal="center" wrapText="1"/>
    </xf>
    <xf numFmtId="0" fontId="4" fillId="0" borderId="15" xfId="7" applyFont="1" applyFill="1" applyBorder="1" applyAlignment="1">
      <alignment horizontal="center" wrapText="1"/>
    </xf>
    <xf numFmtId="0" fontId="4" fillId="0" borderId="0" xfId="8" applyFont="1" applyBorder="1" applyAlignment="1">
      <alignment horizontal="center" wrapText="1"/>
    </xf>
    <xf numFmtId="168" fontId="4" fillId="0" borderId="0" xfId="8" applyNumberFormat="1" applyFont="1" applyBorder="1" applyAlignment="1">
      <alignment horizontal="right" vertical="top"/>
    </xf>
    <xf numFmtId="168" fontId="0" fillId="0" borderId="0" xfId="0" applyNumberFormat="1" applyBorder="1"/>
    <xf numFmtId="172" fontId="0" fillId="0" borderId="0" xfId="1" applyNumberFormat="1" applyFont="1" applyBorder="1"/>
    <xf numFmtId="0" fontId="2" fillId="0" borderId="0" xfId="8" applyBorder="1"/>
    <xf numFmtId="0" fontId="4" fillId="0" borderId="0" xfId="10" applyFont="1" applyBorder="1" applyAlignment="1">
      <alignment horizontal="center"/>
    </xf>
    <xf numFmtId="0" fontId="4" fillId="0" borderId="0" xfId="10" applyFont="1" applyBorder="1" applyAlignment="1">
      <alignment horizontal="left" vertical="top"/>
    </xf>
    <xf numFmtId="167" fontId="4" fillId="0" borderId="0" xfId="10" applyNumberFormat="1" applyFont="1" applyBorder="1" applyAlignment="1">
      <alignment horizontal="right" vertical="top"/>
    </xf>
    <xf numFmtId="0" fontId="4" fillId="0" borderId="0" xfId="5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4" fillId="0" borderId="0" xfId="5" applyFont="1" applyBorder="1" applyAlignment="1">
      <alignment horizontal="left" vertical="top" wrapText="1"/>
    </xf>
    <xf numFmtId="0" fontId="4" fillId="0" borderId="15" xfId="5" applyFont="1" applyBorder="1" applyAlignment="1">
      <alignment horizontal="center" wrapText="1"/>
    </xf>
    <xf numFmtId="0" fontId="4" fillId="0" borderId="15" xfId="5" applyFont="1" applyBorder="1" applyAlignment="1">
      <alignment horizontal="left" vertical="top" wrapText="1"/>
    </xf>
    <xf numFmtId="169" fontId="4" fillId="0" borderId="15" xfId="5" applyNumberFormat="1" applyFont="1" applyFill="1" applyBorder="1" applyAlignment="1">
      <alignment horizontal="right" vertical="top"/>
    </xf>
    <xf numFmtId="0" fontId="4" fillId="0" borderId="31" xfId="5" applyFont="1" applyBorder="1" applyAlignment="1">
      <alignment horizontal="center" wrapText="1"/>
    </xf>
    <xf numFmtId="169" fontId="4" fillId="0" borderId="31" xfId="5" applyNumberFormat="1" applyFont="1" applyFill="1" applyBorder="1" applyAlignment="1">
      <alignment horizontal="right" vertical="top"/>
    </xf>
    <xf numFmtId="0" fontId="4" fillId="0" borderId="0" xfId="11" applyFont="1" applyBorder="1" applyAlignment="1">
      <alignment horizontal="left" vertical="top" wrapText="1"/>
    </xf>
    <xf numFmtId="2" fontId="4" fillId="0" borderId="0" xfId="12" applyNumberFormat="1" applyFont="1" applyBorder="1" applyAlignment="1">
      <alignment horizontal="right" vertical="top"/>
    </xf>
    <xf numFmtId="0" fontId="4" fillId="8" borderId="0" xfId="11" applyFont="1" applyFill="1" applyBorder="1" applyAlignment="1">
      <alignment horizontal="left" vertical="top" wrapText="1"/>
    </xf>
    <xf numFmtId="2" fontId="4" fillId="8" borderId="0" xfId="12" applyNumberFormat="1" applyFont="1" applyFill="1" applyBorder="1" applyAlignment="1">
      <alignment horizontal="right" vertical="top"/>
    </xf>
    <xf numFmtId="0" fontId="2" fillId="0" borderId="0" xfId="11" applyBorder="1"/>
    <xf numFmtId="0" fontId="4" fillId="0" borderId="0" xfId="7" applyFont="1" applyBorder="1" applyAlignment="1">
      <alignment horizontal="center" wrapText="1"/>
    </xf>
    <xf numFmtId="0" fontId="4" fillId="0" borderId="0" xfId="7" applyFont="1" applyFill="1" applyBorder="1" applyAlignment="1">
      <alignment horizontal="center" wrapText="1"/>
    </xf>
    <xf numFmtId="4" fontId="2" fillId="0" borderId="0" xfId="0" applyNumberFormat="1" applyFont="1"/>
    <xf numFmtId="174" fontId="2" fillId="0" borderId="0" xfId="0" applyNumberFormat="1" applyFont="1"/>
    <xf numFmtId="174" fontId="0" fillId="0" borderId="0" xfId="0" applyNumberFormat="1"/>
    <xf numFmtId="1" fontId="2" fillId="0" borderId="0" xfId="0" applyNumberFormat="1" applyFont="1"/>
    <xf numFmtId="0" fontId="0" fillId="0" borderId="0" xfId="0" applyAlignment="1">
      <alignment horizontal="left"/>
    </xf>
    <xf numFmtId="0" fontId="0" fillId="0" borderId="0" xfId="0" applyFill="1" applyBorder="1" applyAlignment="1"/>
    <xf numFmtId="0" fontId="2" fillId="0" borderId="0" xfId="10" applyFont="1" applyBorder="1" applyAlignment="1">
      <alignment vertical="center"/>
    </xf>
    <xf numFmtId="0" fontId="0" fillId="0" borderId="0" xfId="0" applyAlignment="1"/>
    <xf numFmtId="0" fontId="2" fillId="0" borderId="0" xfId="10" applyFont="1" applyBorder="1" applyAlignment="1">
      <alignment horizontal="left" vertical="center"/>
    </xf>
    <xf numFmtId="0" fontId="0" fillId="0" borderId="0" xfId="0"/>
    <xf numFmtId="0" fontId="0" fillId="0" borderId="0" xfId="0" applyAlignment="1"/>
    <xf numFmtId="0" fontId="2" fillId="0" borderId="0" xfId="37" applyFont="1" applyBorder="1" applyAlignment="1">
      <alignment horizontal="center" vertical="center"/>
    </xf>
    <xf numFmtId="173" fontId="4" fillId="0" borderId="7" xfId="56" applyNumberFormat="1" applyFont="1" applyBorder="1" applyAlignment="1">
      <alignment horizontal="right" vertical="top"/>
    </xf>
    <xf numFmtId="173" fontId="4" fillId="0" borderId="8" xfId="56" applyNumberFormat="1" applyFont="1" applyBorder="1" applyAlignment="1">
      <alignment horizontal="right" vertical="top"/>
    </xf>
    <xf numFmtId="173" fontId="4" fillId="0" borderId="3" xfId="56" applyNumberFormat="1" applyFont="1" applyBorder="1" applyAlignment="1">
      <alignment horizontal="right" vertical="top"/>
    </xf>
    <xf numFmtId="173" fontId="4" fillId="0" borderId="4" xfId="56" applyNumberFormat="1" applyFont="1" applyBorder="1" applyAlignment="1">
      <alignment horizontal="right" vertical="top"/>
    </xf>
    <xf numFmtId="173" fontId="4" fillId="0" borderId="9" xfId="56" applyNumberFormat="1" applyFont="1" applyBorder="1" applyAlignment="1">
      <alignment horizontal="right" vertical="top"/>
    </xf>
    <xf numFmtId="173" fontId="4" fillId="0" borderId="10" xfId="56" applyNumberFormat="1" applyFont="1" applyBorder="1" applyAlignment="1">
      <alignment horizontal="right" vertical="top"/>
    </xf>
    <xf numFmtId="2" fontId="4" fillId="0" borderId="8" xfId="37" applyNumberFormat="1" applyFont="1" applyBorder="1" applyAlignment="1">
      <alignment horizontal="right" vertical="top"/>
    </xf>
    <xf numFmtId="0" fontId="2" fillId="0" borderId="0" xfId="30"/>
    <xf numFmtId="0" fontId="2" fillId="0" borderId="0" xfId="30"/>
    <xf numFmtId="0" fontId="2" fillId="0" borderId="0" xfId="30" applyFont="1" applyBorder="1" applyAlignment="1">
      <alignment horizontal="center" vertical="center"/>
    </xf>
    <xf numFmtId="0" fontId="4" fillId="0" borderId="5" xfId="30" applyFont="1" applyBorder="1" applyAlignment="1">
      <alignment horizontal="left" vertical="top" wrapText="1"/>
    </xf>
    <xf numFmtId="0" fontId="2" fillId="0" borderId="0" xfId="4"/>
    <xf numFmtId="0" fontId="4" fillId="0" borderId="0" xfId="30" applyFont="1" applyBorder="1" applyAlignment="1">
      <alignment horizontal="left" vertical="top" wrapText="1"/>
    </xf>
    <xf numFmtId="0" fontId="4" fillId="0" borderId="0" xfId="30" applyFont="1" applyBorder="1" applyAlignment="1">
      <alignment horizontal="center" wrapText="1"/>
    </xf>
    <xf numFmtId="0" fontId="2" fillId="0" borderId="0" xfId="30"/>
    <xf numFmtId="0" fontId="2" fillId="0" borderId="0" xfId="30" applyFont="1" applyBorder="1" applyAlignment="1">
      <alignment horizontal="center" vertical="center"/>
    </xf>
    <xf numFmtId="2" fontId="0" fillId="0" borderId="0" xfId="0" applyNumberFormat="1" applyAlignment="1"/>
    <xf numFmtId="0" fontId="2" fillId="0" borderId="0" xfId="30"/>
    <xf numFmtId="173" fontId="4" fillId="0" borderId="21" xfId="30" applyNumberFormat="1" applyFont="1" applyBorder="1" applyAlignment="1">
      <alignment horizontal="right" vertical="top"/>
    </xf>
    <xf numFmtId="173" fontId="4" fillId="0" borderId="9" xfId="30" applyNumberFormat="1" applyFont="1" applyBorder="1" applyAlignment="1">
      <alignment horizontal="right" vertical="top"/>
    </xf>
    <xf numFmtId="173" fontId="4" fillId="0" borderId="22" xfId="30" applyNumberFormat="1" applyFont="1" applyBorder="1" applyAlignment="1">
      <alignment horizontal="right" vertical="top"/>
    </xf>
    <xf numFmtId="173" fontId="4" fillId="0" borderId="10" xfId="30" applyNumberFormat="1" applyFont="1" applyBorder="1" applyAlignment="1">
      <alignment horizontal="right" vertical="top"/>
    </xf>
    <xf numFmtId="173" fontId="4" fillId="0" borderId="3" xfId="30" applyNumberFormat="1" applyFont="1" applyBorder="1" applyAlignment="1">
      <alignment horizontal="right" vertical="top"/>
    </xf>
    <xf numFmtId="173" fontId="4" fillId="0" borderId="4" xfId="30" applyNumberFormat="1" applyFont="1" applyBorder="1" applyAlignment="1">
      <alignment horizontal="right" vertical="top"/>
    </xf>
    <xf numFmtId="0" fontId="2" fillId="0" borderId="0" xfId="11" applyAlignment="1"/>
    <xf numFmtId="2" fontId="4" fillId="0" borderId="26" xfId="12" applyNumberFormat="1" applyFont="1" applyBorder="1" applyAlignment="1">
      <alignment horizontal="left"/>
    </xf>
    <xf numFmtId="2" fontId="0" fillId="0" borderId="0" xfId="0" applyNumberFormat="1" applyBorder="1" applyAlignment="1"/>
    <xf numFmtId="2" fontId="0" fillId="8" borderId="0" xfId="0" applyNumberFormat="1" applyFill="1" applyBorder="1" applyAlignment="1"/>
    <xf numFmtId="0" fontId="2" fillId="0" borderId="0" xfId="11" applyBorder="1" applyAlignment="1"/>
    <xf numFmtId="2" fontId="2" fillId="0" borderId="0" xfId="12" applyNumberFormat="1" applyBorder="1" applyAlignment="1">
      <alignment horizontal="center" vertical="center"/>
    </xf>
    <xf numFmtId="0" fontId="4" fillId="0" borderId="0" xfId="30" applyFont="1" applyBorder="1" applyAlignment="1">
      <alignment horizontal="left" wrapText="1"/>
    </xf>
    <xf numFmtId="0" fontId="2" fillId="0" borderId="0" xfId="30" applyFont="1" applyBorder="1" applyAlignment="1">
      <alignment horizontal="center" vertical="center"/>
    </xf>
    <xf numFmtId="0" fontId="4" fillId="0" borderId="0" xfId="30" applyFont="1" applyBorder="1" applyAlignment="1">
      <alignment horizontal="left"/>
    </xf>
    <xf numFmtId="0" fontId="4" fillId="0" borderId="5" xfId="30" applyFont="1" applyBorder="1" applyAlignment="1">
      <alignment horizontal="left" vertical="top" wrapText="1"/>
    </xf>
    <xf numFmtId="0" fontId="4" fillId="0" borderId="0" xfId="30" applyFont="1" applyBorder="1" applyAlignment="1">
      <alignment horizontal="left" vertical="top"/>
    </xf>
    <xf numFmtId="173" fontId="4" fillId="0" borderId="0" xfId="30" applyNumberFormat="1" applyFont="1" applyBorder="1" applyAlignment="1">
      <alignment horizontal="right" vertical="top"/>
    </xf>
    <xf numFmtId="0" fontId="4" fillId="0" borderId="0" xfId="30" applyFont="1" applyBorder="1" applyAlignment="1">
      <alignment horizontal="right" vertical="top"/>
    </xf>
    <xf numFmtId="0" fontId="4" fillId="0" borderId="0" xfId="30" applyFont="1" applyBorder="1" applyAlignment="1">
      <alignment horizontal="right" vertical="top" wrapText="1"/>
    </xf>
    <xf numFmtId="0" fontId="4" fillId="0" borderId="0" xfId="12" applyFont="1" applyBorder="1" applyAlignment="1">
      <alignment horizontal="left"/>
    </xf>
    <xf numFmtId="0" fontId="4" fillId="0" borderId="0" xfId="11" applyFont="1" applyFill="1" applyBorder="1" applyAlignment="1">
      <alignment horizontal="center" wrapText="1"/>
    </xf>
    <xf numFmtId="173" fontId="4" fillId="0" borderId="0" xfId="56" applyNumberFormat="1" applyFont="1" applyFill="1" applyBorder="1" applyAlignment="1">
      <alignment horizontal="right" vertical="top"/>
    </xf>
    <xf numFmtId="2" fontId="0" fillId="0" borderId="0" xfId="0" applyNumberFormat="1" applyFill="1" applyBorder="1"/>
    <xf numFmtId="0" fontId="2" fillId="0" borderId="0" xfId="56" applyFill="1" applyBorder="1" applyAlignment="1">
      <alignment horizontal="center" vertical="center"/>
    </xf>
    <xf numFmtId="0" fontId="2" fillId="0" borderId="0" xfId="11" applyFill="1" applyBorder="1"/>
    <xf numFmtId="0" fontId="21" fillId="0" borderId="0" xfId="0" applyFont="1" applyAlignment="1">
      <alignment vertical="center"/>
    </xf>
    <xf numFmtId="2" fontId="4" fillId="0" borderId="0" xfId="37" applyNumberFormat="1" applyFont="1" applyBorder="1" applyAlignment="1">
      <alignment horizontal="right" vertical="top"/>
    </xf>
    <xf numFmtId="0" fontId="4" fillId="0" borderId="0" xfId="37" applyFont="1" applyBorder="1" applyAlignment="1">
      <alignment horizontal="left" wrapText="1"/>
    </xf>
    <xf numFmtId="0" fontId="4" fillId="0" borderId="0" xfId="37" applyFont="1" applyBorder="1" applyAlignment="1">
      <alignment horizontal="center" wrapText="1"/>
    </xf>
    <xf numFmtId="0" fontId="4" fillId="0" borderId="0" xfId="52" applyFont="1" applyBorder="1" applyAlignment="1">
      <alignment horizontal="center" wrapText="1"/>
    </xf>
    <xf numFmtId="0" fontId="4" fillId="0" borderId="0" xfId="37" applyFont="1" applyBorder="1" applyAlignment="1">
      <alignment horizontal="left" vertical="top" wrapText="1"/>
    </xf>
    <xf numFmtId="171" fontId="4" fillId="0" borderId="0" xfId="37" applyNumberFormat="1" applyFont="1" applyBorder="1" applyAlignment="1">
      <alignment horizontal="right" vertical="top"/>
    </xf>
    <xf numFmtId="171" fontId="4" fillId="0" borderId="0" xfId="52" applyNumberFormat="1" applyFont="1" applyBorder="1" applyAlignment="1">
      <alignment horizontal="right" vertical="top"/>
    </xf>
    <xf numFmtId="171" fontId="2" fillId="0" borderId="0" xfId="37" applyNumberFormat="1" applyBorder="1" applyAlignment="1">
      <alignment horizontal="center" vertical="center"/>
    </xf>
    <xf numFmtId="171" fontId="2" fillId="0" borderId="0" xfId="52" applyNumberFormat="1" applyBorder="1" applyAlignment="1">
      <alignment horizontal="center" vertical="center"/>
    </xf>
    <xf numFmtId="0" fontId="4" fillId="0" borderId="0" xfId="7" applyFont="1" applyBorder="1" applyAlignment="1">
      <alignment wrapText="1"/>
    </xf>
    <xf numFmtId="43" fontId="0" fillId="0" borderId="0" xfId="55" applyNumberFormat="1" applyFont="1" applyBorder="1"/>
    <xf numFmtId="43" fontId="0" fillId="0" borderId="0" xfId="55" applyNumberFormat="1" applyFont="1" applyBorder="1" applyAlignment="1"/>
    <xf numFmtId="49" fontId="0" fillId="0" borderId="0" xfId="1" applyNumberFormat="1" applyFont="1" applyBorder="1" applyAlignment="1">
      <alignment horizontal="center"/>
    </xf>
    <xf numFmtId="0" fontId="4" fillId="0" borderId="0" xfId="30" applyFont="1" applyFill="1" applyBorder="1" applyAlignment="1">
      <alignment horizontal="left" vertical="top" wrapText="1"/>
    </xf>
    <xf numFmtId="0" fontId="4" fillId="0" borderId="0" xfId="30" applyFont="1" applyFill="1" applyBorder="1" applyAlignment="1">
      <alignment horizontal="left" vertical="top"/>
    </xf>
    <xf numFmtId="0" fontId="21" fillId="0" borderId="0" xfId="0" applyFont="1"/>
    <xf numFmtId="0" fontId="0" fillId="0" borderId="0" xfId="0" applyFont="1"/>
    <xf numFmtId="0" fontId="24" fillId="0" borderId="3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horizontal="right" vertical="top"/>
    </xf>
    <xf numFmtId="0" fontId="25" fillId="0" borderId="36" xfId="0" applyFont="1" applyBorder="1" applyAlignment="1">
      <alignment vertical="top" wrapText="1"/>
    </xf>
    <xf numFmtId="0" fontId="25" fillId="0" borderId="36" xfId="0" applyFont="1" applyBorder="1" applyAlignment="1">
      <alignment horizontal="right" vertical="top"/>
    </xf>
    <xf numFmtId="0" fontId="25" fillId="0" borderId="0" xfId="0" applyFont="1" applyAlignment="1">
      <alignment horizontal="right"/>
    </xf>
    <xf numFmtId="0" fontId="15" fillId="0" borderId="35" xfId="0" applyFont="1" applyBorder="1" applyAlignment="1">
      <alignment horizontal="center"/>
    </xf>
    <xf numFmtId="0" fontId="21" fillId="0" borderId="0" xfId="0" applyFont="1" applyBorder="1"/>
    <xf numFmtId="43" fontId="21" fillId="0" borderId="0" xfId="55" applyNumberFormat="1" applyFont="1" applyBorder="1"/>
    <xf numFmtId="0" fontId="21" fillId="0" borderId="0" xfId="0" applyFont="1" applyFill="1" applyBorder="1"/>
    <xf numFmtId="0" fontId="4" fillId="0" borderId="0" xfId="4" applyFont="1" applyBorder="1" applyAlignment="1">
      <alignment horizontal="center" wrapText="1"/>
    </xf>
    <xf numFmtId="0" fontId="2" fillId="0" borderId="0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wrapText="1"/>
    </xf>
    <xf numFmtId="0" fontId="2" fillId="0" borderId="23" xfId="4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24" xfId="4" applyFont="1" applyBorder="1" applyAlignment="1">
      <alignment horizontal="center" wrapText="1"/>
    </xf>
    <xf numFmtId="0" fontId="2" fillId="0" borderId="25" xfId="4" applyFont="1" applyBorder="1" applyAlignment="1">
      <alignment horizontal="center" vertical="center"/>
    </xf>
    <xf numFmtId="0" fontId="4" fillId="0" borderId="0" xfId="4" applyFont="1" applyBorder="1" applyAlignment="1">
      <alignment horizontal="left" wrapText="1"/>
    </xf>
    <xf numFmtId="0" fontId="4" fillId="0" borderId="0" xfId="8" applyFont="1" applyBorder="1" applyAlignment="1">
      <alignment horizontal="left" vertical="top" wrapText="1"/>
    </xf>
    <xf numFmtId="0" fontId="2" fillId="0" borderId="0" xfId="8" applyFont="1" applyBorder="1" applyAlignment="1">
      <alignment horizontal="center" vertical="center"/>
    </xf>
    <xf numFmtId="0" fontId="3" fillId="0" borderId="0" xfId="8" applyFont="1" applyBorder="1" applyAlignment="1">
      <alignment horizontal="center" vertical="center" wrapText="1"/>
    </xf>
    <xf numFmtId="0" fontId="4" fillId="0" borderId="0" xfId="8" applyFont="1" applyBorder="1" applyAlignment="1">
      <alignment horizontal="left" wrapText="1"/>
    </xf>
    <xf numFmtId="0" fontId="4" fillId="0" borderId="0" xfId="8" applyFont="1" applyBorder="1" applyAlignment="1">
      <alignment horizontal="center" wrapText="1"/>
    </xf>
    <xf numFmtId="0" fontId="4" fillId="0" borderId="0" xfId="5" applyFont="1" applyBorder="1" applyAlignment="1">
      <alignment horizontal="center" wrapText="1"/>
    </xf>
    <xf numFmtId="0" fontId="2" fillId="0" borderId="0" xfId="5" applyFont="1" applyBorder="1" applyAlignment="1">
      <alignment horizontal="center" vertical="center"/>
    </xf>
    <xf numFmtId="0" fontId="4" fillId="0" borderId="0" xfId="5" applyFont="1" applyBorder="1" applyAlignment="1">
      <alignment horizontal="left" wrapText="1"/>
    </xf>
    <xf numFmtId="0" fontId="4" fillId="0" borderId="23" xfId="5" applyFont="1" applyBorder="1" applyAlignment="1">
      <alignment horizontal="center" wrapText="1"/>
    </xf>
    <xf numFmtId="0" fontId="2" fillId="0" borderId="23" xfId="5" applyFont="1" applyBorder="1" applyAlignment="1">
      <alignment horizontal="center" vertical="center"/>
    </xf>
    <xf numFmtId="0" fontId="4" fillId="0" borderId="0" xfId="11" applyFont="1" applyBorder="1" applyAlignment="1">
      <alignment horizontal="left" wrapText="1"/>
    </xf>
    <xf numFmtId="0" fontId="2" fillId="0" borderId="0" xfId="11" applyFont="1" applyBorder="1" applyAlignment="1">
      <alignment horizontal="center" vertical="center"/>
    </xf>
    <xf numFmtId="0" fontId="4" fillId="0" borderId="0" xfId="12" applyFont="1" applyBorder="1" applyAlignment="1">
      <alignment horizontal="center" wrapText="1"/>
    </xf>
    <xf numFmtId="0" fontId="2" fillId="0" borderId="0" xfId="12" applyFont="1" applyBorder="1" applyAlignment="1">
      <alignment horizontal="center" vertical="center"/>
    </xf>
    <xf numFmtId="2" fontId="4" fillId="0" borderId="0" xfId="12" applyNumberFormat="1" applyFont="1" applyBorder="1" applyAlignment="1">
      <alignment horizontal="center" wrapText="1"/>
    </xf>
    <xf numFmtId="2" fontId="2" fillId="0" borderId="0" xfId="12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3" xfId="53" applyFont="1" applyBorder="1" applyAlignment="1">
      <alignment horizontal="left" vertical="top" wrapText="1"/>
    </xf>
    <xf numFmtId="0" fontId="2" fillId="0" borderId="0" xfId="53" applyFont="1" applyBorder="1" applyAlignment="1">
      <alignment horizontal="center" vertical="center"/>
    </xf>
    <xf numFmtId="0" fontId="2" fillId="0" borderId="15" xfId="53" applyFont="1" applyBorder="1" applyAlignment="1">
      <alignment horizontal="center" vertical="center"/>
    </xf>
    <xf numFmtId="0" fontId="4" fillId="0" borderId="0" xfId="53" applyFont="1" applyBorder="1" applyAlignment="1">
      <alignment horizontal="left" vertical="top" wrapText="1"/>
    </xf>
    <xf numFmtId="0" fontId="2" fillId="0" borderId="32" xfId="7" applyFont="1" applyBorder="1" applyAlignment="1">
      <alignment horizontal="center" vertical="center"/>
    </xf>
    <xf numFmtId="0" fontId="2" fillId="0" borderId="24" xfId="7" applyFont="1" applyBorder="1" applyAlignment="1">
      <alignment horizontal="center" vertical="center"/>
    </xf>
    <xf numFmtId="0" fontId="2" fillId="0" borderId="31" xfId="7" applyFont="1" applyBorder="1" applyAlignment="1">
      <alignment horizontal="center" vertical="center"/>
    </xf>
    <xf numFmtId="0" fontId="4" fillId="0" borderId="32" xfId="7" applyFont="1" applyBorder="1" applyAlignment="1">
      <alignment horizontal="center" wrapText="1"/>
    </xf>
    <xf numFmtId="0" fontId="2" fillId="0" borderId="23" xfId="7" applyFont="1" applyBorder="1" applyAlignment="1">
      <alignment horizontal="center" vertical="center"/>
    </xf>
    <xf numFmtId="0" fontId="2" fillId="0" borderId="33" xfId="7" applyFont="1" applyBorder="1" applyAlignment="1">
      <alignment horizontal="center" vertical="center"/>
    </xf>
    <xf numFmtId="0" fontId="4" fillId="0" borderId="24" xfId="7" applyFont="1" applyBorder="1" applyAlignment="1">
      <alignment horizontal="center" wrapText="1"/>
    </xf>
    <xf numFmtId="0" fontId="2" fillId="0" borderId="0" xfId="7" applyFont="1" applyBorder="1" applyAlignment="1">
      <alignment horizontal="center" vertical="center"/>
    </xf>
    <xf numFmtId="0" fontId="2" fillId="0" borderId="25" xfId="7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left"/>
    </xf>
    <xf numFmtId="0" fontId="4" fillId="0" borderId="13" xfId="8" applyFont="1" applyBorder="1" applyAlignment="1">
      <alignment horizontal="left" vertical="top" wrapText="1"/>
    </xf>
    <xf numFmtId="0" fontId="25" fillId="0" borderId="35" xfId="0" applyFont="1" applyBorder="1" applyAlignment="1">
      <alignment vertical="top" wrapText="1"/>
    </xf>
    <xf numFmtId="0" fontId="25" fillId="0" borderId="35" xfId="0" applyFont="1" applyBorder="1" applyAlignment="1">
      <alignment horizontal="center" wrapText="1"/>
    </xf>
    <xf numFmtId="0" fontId="4" fillId="0" borderId="23" xfId="10" applyFont="1" applyBorder="1" applyAlignment="1">
      <alignment horizontal="left" vertical="top" wrapText="1"/>
    </xf>
    <xf numFmtId="0" fontId="2" fillId="0" borderId="0" xfId="10" applyFont="1" applyBorder="1" applyAlignment="1">
      <alignment horizontal="center" vertical="center"/>
    </xf>
    <xf numFmtId="0" fontId="2" fillId="0" borderId="15" xfId="10" applyFont="1" applyBorder="1" applyAlignment="1">
      <alignment horizontal="center" vertical="center"/>
    </xf>
    <xf numFmtId="0" fontId="4" fillId="0" borderId="0" xfId="10" applyFont="1" applyBorder="1" applyAlignment="1">
      <alignment horizontal="left" vertical="top" wrapText="1"/>
    </xf>
    <xf numFmtId="0" fontId="4" fillId="0" borderId="23" xfId="6" applyFont="1" applyBorder="1" applyAlignment="1">
      <alignment horizontal="left" vertical="top" wrapText="1"/>
    </xf>
    <xf numFmtId="0" fontId="2" fillId="0" borderId="0" xfId="6" applyFont="1" applyBorder="1" applyAlignment="1">
      <alignment horizontal="center" vertical="center"/>
    </xf>
    <xf numFmtId="0" fontId="2" fillId="0" borderId="15" xfId="6" applyFont="1" applyBorder="1" applyAlignment="1">
      <alignment horizontal="center" vertical="center"/>
    </xf>
    <xf numFmtId="0" fontId="4" fillId="0" borderId="0" xfId="6" applyFont="1" applyBorder="1" applyAlignment="1">
      <alignment horizontal="left" vertical="top" wrapText="1"/>
    </xf>
    <xf numFmtId="0" fontId="4" fillId="0" borderId="23" xfId="54" applyFont="1" applyBorder="1" applyAlignment="1">
      <alignment horizontal="left" vertical="top" wrapText="1"/>
    </xf>
    <xf numFmtId="0" fontId="2" fillId="0" borderId="0" xfId="54" applyFont="1" applyBorder="1" applyAlignment="1">
      <alignment horizontal="center" vertical="center"/>
    </xf>
    <xf numFmtId="0" fontId="2" fillId="0" borderId="15" xfId="54" applyFont="1" applyBorder="1" applyAlignment="1">
      <alignment horizontal="center" vertical="center"/>
    </xf>
    <xf numFmtId="0" fontId="4" fillId="0" borderId="0" xfId="54" applyFont="1" applyBorder="1" applyAlignment="1">
      <alignment horizontal="left" vertical="top" wrapText="1"/>
    </xf>
    <xf numFmtId="43" fontId="0" fillId="0" borderId="0" xfId="55" applyNumberFormat="1" applyFont="1" applyBorder="1" applyAlignment="1">
      <alignment horizontal="center"/>
    </xf>
    <xf numFmtId="0" fontId="4" fillId="0" borderId="0" xfId="52" applyFont="1" applyBorder="1" applyAlignment="1">
      <alignment horizontal="center" wrapText="1"/>
    </xf>
    <xf numFmtId="0" fontId="2" fillId="0" borderId="0" xfId="52" applyFont="1" applyBorder="1" applyAlignment="1">
      <alignment horizontal="center" vertical="center"/>
    </xf>
    <xf numFmtId="0" fontId="4" fillId="0" borderId="0" xfId="37" applyFont="1" applyBorder="1" applyAlignment="1">
      <alignment horizontal="center" wrapText="1"/>
    </xf>
    <xf numFmtId="0" fontId="2" fillId="0" borderId="0" xfId="37" applyFont="1" applyBorder="1" applyAlignment="1">
      <alignment horizontal="center" vertical="center"/>
    </xf>
    <xf numFmtId="0" fontId="4" fillId="0" borderId="0" xfId="7" applyFont="1" applyBorder="1" applyAlignment="1">
      <alignment horizontal="center" wrapText="1"/>
    </xf>
    <xf numFmtId="0" fontId="4" fillId="0" borderId="0" xfId="10" applyFont="1" applyBorder="1" applyAlignment="1">
      <alignment horizontal="center"/>
    </xf>
    <xf numFmtId="0" fontId="4" fillId="0" borderId="0" xfId="10" applyFont="1" applyBorder="1" applyAlignment="1">
      <alignment horizontal="left" vertical="top"/>
    </xf>
    <xf numFmtId="0" fontId="2" fillId="0" borderId="0" xfId="10" applyFont="1" applyBorder="1" applyAlignment="1">
      <alignment horizontal="left" vertical="center"/>
    </xf>
    <xf numFmtId="0" fontId="26" fillId="0" borderId="0" xfId="10" applyFont="1" applyBorder="1" applyAlignment="1">
      <alignment horizontal="left"/>
    </xf>
    <xf numFmtId="0" fontId="21" fillId="0" borderId="0" xfId="0" applyFont="1" applyAlignment="1"/>
    <xf numFmtId="0" fontId="4" fillId="0" borderId="0" xfId="30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</cellXfs>
  <cellStyles count="57">
    <cellStyle name="bin" xfId="14"/>
    <cellStyle name="cell" xfId="15"/>
    <cellStyle name="Col&amp;RowHeadings" xfId="16"/>
    <cellStyle name="ColCodes" xfId="17"/>
    <cellStyle name="ColTitles" xfId="18"/>
    <cellStyle name="column" xfId="19"/>
    <cellStyle name="Comma" xfId="1" builtinId="3"/>
    <cellStyle name="Currency" xfId="55" builtinId="4"/>
    <cellStyle name="DataEntryCells" xfId="20"/>
    <cellStyle name="formula" xfId="21"/>
    <cellStyle name="gap" xfId="22"/>
    <cellStyle name="GreyBackground" xfId="23"/>
    <cellStyle name="ISC" xfId="24"/>
    <cellStyle name="level1a" xfId="25"/>
    <cellStyle name="level2" xfId="26"/>
    <cellStyle name="level2a" xfId="27"/>
    <cellStyle name="level3" xfId="28"/>
    <cellStyle name="Migliaia (0)_conti99" xfId="29"/>
    <cellStyle name="Normal" xfId="0" builtinId="0"/>
    <cellStyle name="Normal 2" xfId="30"/>
    <cellStyle name="Normal 2 2" xfId="31"/>
    <cellStyle name="Normal 3" xfId="32"/>
    <cellStyle name="Normal 3 2" xfId="33"/>
    <cellStyle name="Normal 4" xfId="34"/>
    <cellStyle name="Normal 4 2" xfId="35"/>
    <cellStyle name="Normal 5" xfId="36"/>
    <cellStyle name="Normal_Sheet12" xfId="3"/>
    <cellStyle name="Normal_Sheet16" xfId="56"/>
    <cellStyle name="Normal_Sheet17" xfId="4"/>
    <cellStyle name="Normal_Sheet19" xfId="5"/>
    <cellStyle name="Normal_Sheet20" xfId="6"/>
    <cellStyle name="Normal_Sheet21" xfId="7"/>
    <cellStyle name="Normal_Sheet23" xfId="8"/>
    <cellStyle name="Normal_Sheet24" xfId="9"/>
    <cellStyle name="Normal_Sheet25" xfId="10"/>
    <cellStyle name="Normal_Sheet3" xfId="37"/>
    <cellStyle name="Normal_Sheet3_1" xfId="13"/>
    <cellStyle name="Normal_Sheet5" xfId="11"/>
    <cellStyle name="Normal_Sheet6" xfId="12"/>
    <cellStyle name="Normal_Table1" xfId="53"/>
    <cellStyle name="Normal_TableA2" xfId="52"/>
    <cellStyle name="Normal_Tablexx" xfId="54"/>
    <cellStyle name="Percent" xfId="2" builtinId="5"/>
    <cellStyle name="Percent 2" xfId="38"/>
    <cellStyle name="Percent 2 2" xfId="39"/>
    <cellStyle name="Percent 3" xfId="40"/>
    <cellStyle name="Percent 4" xfId="41"/>
    <cellStyle name="Prozent_SubCatperStud" xfId="42"/>
    <cellStyle name="row" xfId="43"/>
    <cellStyle name="RowCodes" xfId="44"/>
    <cellStyle name="Row-Col Headings" xfId="45"/>
    <cellStyle name="RowTitles_CENTRAL_GOVT" xfId="46"/>
    <cellStyle name="RowTitles-Col2" xfId="47"/>
    <cellStyle name="RowTitles-Detail" xfId="48"/>
    <cellStyle name="Standard_Info" xfId="49"/>
    <cellStyle name="temp" xfId="50"/>
    <cellStyle name="title1" xfId="51"/>
  </cellStyles>
  <dxfs count="0"/>
  <tableStyles count="0" defaultTableStyle="TableStyleMedium9" defaultPivotStyle="PivotStyleLight16"/>
  <colors>
    <mruColors>
      <color rgb="FF34EC0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2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autoTitleDeleted val="1"/>
    <c:plotArea>
      <c:layout>
        <c:manualLayout>
          <c:layoutTarget val="inner"/>
          <c:xMode val="edge"/>
          <c:yMode val="edge"/>
          <c:x val="0.27334477812366526"/>
          <c:y val="3.4187905702849776E-2"/>
          <c:w val="0.6411070927180621"/>
          <c:h val="0.82337420629417235"/>
        </c:manualLayout>
      </c:layout>
      <c:scatterChart>
        <c:scatterStyle val="lineMarker"/>
        <c:ser>
          <c:idx val="0"/>
          <c:order val="0"/>
          <c:tx>
            <c:v>Mathematics</c:v>
          </c:tx>
          <c:spPr>
            <a:ln w="28575">
              <a:noFill/>
            </a:ln>
          </c:spPr>
          <c:trendline>
            <c:spPr>
              <a:ln w="3175"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17979918207898457"/>
                  <c:y val="0.43880112231725787"/>
                </c:manualLayout>
              </c:layout>
              <c:numFmt formatCode="General" sourceLinked="0"/>
            </c:trendlineLbl>
          </c:trendline>
          <c:xVal>
            <c:numRef>
              <c:f>Figure_2!$B$4:$B$34</c:f>
              <c:numCache>
                <c:formatCode>General</c:formatCode>
                <c:ptCount val="31"/>
                <c:pt idx="0">
                  <c:v>0.11833</c:v>
                </c:pt>
                <c:pt idx="1">
                  <c:v>0.217747</c:v>
                </c:pt>
                <c:pt idx="2">
                  <c:v>0.221526</c:v>
                </c:pt>
                <c:pt idx="3">
                  <c:v>0.17288000000000001</c:v>
                </c:pt>
                <c:pt idx="4">
                  <c:v>0.24931900000000001</c:v>
                </c:pt>
                <c:pt idx="5">
                  <c:v>0.14785300000000001</c:v>
                </c:pt>
                <c:pt idx="6">
                  <c:v>0.29635899999999998</c:v>
                </c:pt>
                <c:pt idx="7">
                  <c:v>0.26615800000000001</c:v>
                </c:pt>
                <c:pt idx="8">
                  <c:v>0.17838300000000001</c:v>
                </c:pt>
                <c:pt idx="9">
                  <c:v>0.27544200000000002</c:v>
                </c:pt>
                <c:pt idx="10">
                  <c:v>0.16494600000000001</c:v>
                </c:pt>
                <c:pt idx="11">
                  <c:v>0.17725299999999999</c:v>
                </c:pt>
                <c:pt idx="12">
                  <c:v>7.4769000000000002E-2</c:v>
                </c:pt>
                <c:pt idx="13">
                  <c:v>0.29871999999999999</c:v>
                </c:pt>
                <c:pt idx="14">
                  <c:v>0.27876200000000001</c:v>
                </c:pt>
                <c:pt idx="15">
                  <c:v>0.12945599999999999</c:v>
                </c:pt>
                <c:pt idx="16">
                  <c:v>0.21570500000000001</c:v>
                </c:pt>
                <c:pt idx="17">
                  <c:v>0.25520900000000002</c:v>
                </c:pt>
                <c:pt idx="18">
                  <c:v>0.114194</c:v>
                </c:pt>
                <c:pt idx="19">
                  <c:v>0.24865200000000001</c:v>
                </c:pt>
                <c:pt idx="20">
                  <c:v>0.19218099999999999</c:v>
                </c:pt>
                <c:pt idx="21">
                  <c:v>0.19328999999999999</c:v>
                </c:pt>
                <c:pt idx="22">
                  <c:v>0.131054</c:v>
                </c:pt>
                <c:pt idx="23">
                  <c:v>0.14002800000000001</c:v>
                </c:pt>
                <c:pt idx="24">
                  <c:v>0.26476</c:v>
                </c:pt>
                <c:pt idx="25">
                  <c:v>0.17596600000000001</c:v>
                </c:pt>
                <c:pt idx="26">
                  <c:v>0.238925</c:v>
                </c:pt>
                <c:pt idx="27">
                  <c:v>4.5192999999999997E-2</c:v>
                </c:pt>
                <c:pt idx="28">
                  <c:v>0.28867199999999998</c:v>
                </c:pt>
                <c:pt idx="29">
                  <c:v>0.28387699999999999</c:v>
                </c:pt>
                <c:pt idx="30">
                  <c:v>0.19944700000000001</c:v>
                </c:pt>
              </c:numCache>
            </c:numRef>
          </c:xVal>
          <c:yVal>
            <c:numRef>
              <c:f>Figure_2!$C$4:$C$34</c:f>
              <c:numCache>
                <c:formatCode>General</c:formatCode>
                <c:ptCount val="31"/>
                <c:pt idx="0">
                  <c:v>0.127335</c:v>
                </c:pt>
                <c:pt idx="1">
                  <c:v>0.213759</c:v>
                </c:pt>
                <c:pt idx="2">
                  <c:v>0.25823200000000002</c:v>
                </c:pt>
                <c:pt idx="3">
                  <c:v>0.18309900000000001</c:v>
                </c:pt>
                <c:pt idx="4">
                  <c:v>0.25562400000000002</c:v>
                </c:pt>
                <c:pt idx="5">
                  <c:v>0.151562</c:v>
                </c:pt>
                <c:pt idx="6">
                  <c:v>0.29295399999999999</c:v>
                </c:pt>
                <c:pt idx="7">
                  <c:v>0.25936799999999999</c:v>
                </c:pt>
                <c:pt idx="8">
                  <c:v>0.193574</c:v>
                </c:pt>
                <c:pt idx="9">
                  <c:v>0.27543099999999998</c:v>
                </c:pt>
                <c:pt idx="10">
                  <c:v>0.173621</c:v>
                </c:pt>
                <c:pt idx="11">
                  <c:v>0.17281099999999999</c:v>
                </c:pt>
                <c:pt idx="12">
                  <c:v>7.1427000000000004E-2</c:v>
                </c:pt>
                <c:pt idx="13">
                  <c:v>0.29641800000000001</c:v>
                </c:pt>
                <c:pt idx="14">
                  <c:v>0.26480300000000001</c:v>
                </c:pt>
                <c:pt idx="15">
                  <c:v>0.132852</c:v>
                </c:pt>
                <c:pt idx="16">
                  <c:v>0.21672</c:v>
                </c:pt>
                <c:pt idx="17">
                  <c:v>0.24648100000000001</c:v>
                </c:pt>
                <c:pt idx="18">
                  <c:v>0.10715</c:v>
                </c:pt>
                <c:pt idx="19">
                  <c:v>0.25474599999999997</c:v>
                </c:pt>
                <c:pt idx="20">
                  <c:v>0.19301599999999999</c:v>
                </c:pt>
                <c:pt idx="21">
                  <c:v>0.19329499999999999</c:v>
                </c:pt>
                <c:pt idx="22">
                  <c:v>0.131046</c:v>
                </c:pt>
                <c:pt idx="23">
                  <c:v>0.13265399999999999</c:v>
                </c:pt>
                <c:pt idx="24">
                  <c:v>0.269787</c:v>
                </c:pt>
                <c:pt idx="25">
                  <c:v>0.17537900000000001</c:v>
                </c:pt>
                <c:pt idx="26">
                  <c:v>0.24588499999999999</c:v>
                </c:pt>
                <c:pt idx="27">
                  <c:v>4.2633999999999998E-2</c:v>
                </c:pt>
                <c:pt idx="28">
                  <c:v>0.28034500000000001</c:v>
                </c:pt>
                <c:pt idx="29">
                  <c:v>0.25632199999999999</c:v>
                </c:pt>
                <c:pt idx="30">
                  <c:v>0.19590099999999999</c:v>
                </c:pt>
              </c:numCache>
            </c:numRef>
          </c:yVal>
        </c:ser>
        <c:ser>
          <c:idx val="1"/>
          <c:order val="1"/>
          <c:tx>
            <c:v>Reading</c:v>
          </c:tx>
          <c:spPr>
            <a:ln w="28575">
              <a:noFill/>
            </a:ln>
          </c:spPr>
          <c:trendline>
            <c:spPr>
              <a:ln w="3175"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12905099798571687"/>
                  <c:y val="0.50594109483154093"/>
                </c:manualLayout>
              </c:layout>
              <c:numFmt formatCode="General" sourceLinked="0"/>
            </c:trendlineLbl>
          </c:trendline>
          <c:xVal>
            <c:numRef>
              <c:f>Figure_2!$B$36:$B$61</c:f>
              <c:numCache>
                <c:formatCode>General</c:formatCode>
                <c:ptCount val="26"/>
                <c:pt idx="0">
                  <c:v>0.185225</c:v>
                </c:pt>
                <c:pt idx="1">
                  <c:v>0.23602699999999999</c:v>
                </c:pt>
                <c:pt idx="2">
                  <c:v>0.28270499999999998</c:v>
                </c:pt>
                <c:pt idx="3">
                  <c:v>0.32748300000000002</c:v>
                </c:pt>
                <c:pt idx="4">
                  <c:v>0.12812899999999999</c:v>
                </c:pt>
                <c:pt idx="5">
                  <c:v>0.239093</c:v>
                </c:pt>
                <c:pt idx="6">
                  <c:v>0.30226900000000001</c:v>
                </c:pt>
                <c:pt idx="7">
                  <c:v>0.22529399999999999</c:v>
                </c:pt>
                <c:pt idx="8">
                  <c:v>0.23070299999999999</c:v>
                </c:pt>
                <c:pt idx="9">
                  <c:v>0.194886</c:v>
                </c:pt>
                <c:pt idx="10">
                  <c:v>0.23302800000000001</c:v>
                </c:pt>
                <c:pt idx="11">
                  <c:v>7.3447999999999999E-2</c:v>
                </c:pt>
                <c:pt idx="12">
                  <c:v>0.23000799999999999</c:v>
                </c:pt>
                <c:pt idx="13">
                  <c:v>0.23724400000000001</c:v>
                </c:pt>
                <c:pt idx="14">
                  <c:v>0.28801300000000002</c:v>
                </c:pt>
                <c:pt idx="15">
                  <c:v>0.31726500000000002</c:v>
                </c:pt>
                <c:pt idx="16">
                  <c:v>0.251224</c:v>
                </c:pt>
                <c:pt idx="17">
                  <c:v>0.26891300000000001</c:v>
                </c:pt>
                <c:pt idx="18">
                  <c:v>0.240396</c:v>
                </c:pt>
                <c:pt idx="19">
                  <c:v>0.21929199999999999</c:v>
                </c:pt>
                <c:pt idx="20">
                  <c:v>0.23910899999999999</c:v>
                </c:pt>
                <c:pt idx="21">
                  <c:v>0.16993900000000001</c:v>
                </c:pt>
                <c:pt idx="22">
                  <c:v>0.132053</c:v>
                </c:pt>
                <c:pt idx="23">
                  <c:v>0.26637899999999998</c:v>
                </c:pt>
                <c:pt idx="24">
                  <c:v>0.29914800000000003</c:v>
                </c:pt>
                <c:pt idx="25">
                  <c:v>0.30047200000000002</c:v>
                </c:pt>
              </c:numCache>
            </c:numRef>
          </c:xVal>
          <c:yVal>
            <c:numRef>
              <c:f>Figure_2!$C$36:$C$61</c:f>
              <c:numCache>
                <c:formatCode>General</c:formatCode>
                <c:ptCount val="26"/>
                <c:pt idx="0">
                  <c:v>0.16422900000000001</c:v>
                </c:pt>
                <c:pt idx="1">
                  <c:v>0.2203</c:v>
                </c:pt>
                <c:pt idx="2">
                  <c:v>0.26445200000000002</c:v>
                </c:pt>
                <c:pt idx="3">
                  <c:v>0.27730100000000002</c:v>
                </c:pt>
                <c:pt idx="4">
                  <c:v>0.11908100000000001</c:v>
                </c:pt>
                <c:pt idx="5">
                  <c:v>0.21481500000000001</c:v>
                </c:pt>
                <c:pt idx="6">
                  <c:v>0.26763100000000001</c:v>
                </c:pt>
                <c:pt idx="7">
                  <c:v>0.211144</c:v>
                </c:pt>
                <c:pt idx="8">
                  <c:v>0.20985999999999999</c:v>
                </c:pt>
                <c:pt idx="9">
                  <c:v>0.19792699999999999</c:v>
                </c:pt>
                <c:pt idx="10">
                  <c:v>0.20613300000000001</c:v>
                </c:pt>
                <c:pt idx="11">
                  <c:v>7.6577999999999993E-2</c:v>
                </c:pt>
                <c:pt idx="12">
                  <c:v>0.20494399999999999</c:v>
                </c:pt>
                <c:pt idx="13">
                  <c:v>0.24807100000000001</c:v>
                </c:pt>
                <c:pt idx="14">
                  <c:v>0.27357199999999998</c:v>
                </c:pt>
                <c:pt idx="15">
                  <c:v>0.31182900000000002</c:v>
                </c:pt>
                <c:pt idx="16">
                  <c:v>0.188779</c:v>
                </c:pt>
                <c:pt idx="17">
                  <c:v>0.244448</c:v>
                </c:pt>
                <c:pt idx="18">
                  <c:v>0.233373</c:v>
                </c:pt>
                <c:pt idx="19">
                  <c:v>0.21964</c:v>
                </c:pt>
                <c:pt idx="20">
                  <c:v>0.22420000000000001</c:v>
                </c:pt>
                <c:pt idx="21">
                  <c:v>0.16153300000000001</c:v>
                </c:pt>
                <c:pt idx="22">
                  <c:v>0.12754799999999999</c:v>
                </c:pt>
                <c:pt idx="23">
                  <c:v>0.24637700000000001</c:v>
                </c:pt>
                <c:pt idx="24">
                  <c:v>0.29730600000000001</c:v>
                </c:pt>
                <c:pt idx="25">
                  <c:v>0.27162799999999998</c:v>
                </c:pt>
              </c:numCache>
            </c:numRef>
          </c:yVal>
        </c:ser>
        <c:ser>
          <c:idx val="2"/>
          <c:order val="2"/>
          <c:tx>
            <c:v>Science</c:v>
          </c:tx>
          <c:spPr>
            <a:ln w="28575">
              <a:noFill/>
            </a:ln>
          </c:spPr>
          <c:trendline>
            <c:spPr>
              <a:ln w="3175">
                <a:solidFill>
                  <a:schemeClr val="tx1"/>
                </a:solidFill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21198086431056584"/>
                  <c:y val="0.5317232593753547"/>
                </c:manualLayout>
              </c:layout>
              <c:numFmt formatCode="General" sourceLinked="0"/>
            </c:trendlineLbl>
          </c:trendline>
          <c:xVal>
            <c:numRef>
              <c:f>Figure_2!$B$62:$B$68</c:f>
              <c:numCache>
                <c:formatCode>General</c:formatCode>
                <c:ptCount val="7"/>
                <c:pt idx="0">
                  <c:v>3.3366E-2</c:v>
                </c:pt>
                <c:pt idx="1">
                  <c:v>0.27358700000000002</c:v>
                </c:pt>
                <c:pt idx="2">
                  <c:v>0.13524</c:v>
                </c:pt>
                <c:pt idx="3">
                  <c:v>0.169153</c:v>
                </c:pt>
                <c:pt idx="4">
                  <c:v>0.28220899999999999</c:v>
                </c:pt>
                <c:pt idx="5">
                  <c:v>0.25943699999999997</c:v>
                </c:pt>
                <c:pt idx="6">
                  <c:v>0.127084</c:v>
                </c:pt>
              </c:numCache>
            </c:numRef>
          </c:xVal>
          <c:yVal>
            <c:numRef>
              <c:f>Figure_2!$C$62:$C$68</c:f>
              <c:numCache>
                <c:formatCode>General</c:formatCode>
                <c:ptCount val="7"/>
                <c:pt idx="0">
                  <c:v>5.2715999999999999E-2</c:v>
                </c:pt>
                <c:pt idx="1">
                  <c:v>0.264797</c:v>
                </c:pt>
                <c:pt idx="2">
                  <c:v>0.13169800000000001</c:v>
                </c:pt>
                <c:pt idx="3">
                  <c:v>0.17972099999999999</c:v>
                </c:pt>
                <c:pt idx="4">
                  <c:v>0.28866999999999998</c:v>
                </c:pt>
                <c:pt idx="5">
                  <c:v>0.274816</c:v>
                </c:pt>
                <c:pt idx="6">
                  <c:v>0.140403</c:v>
                </c:pt>
              </c:numCache>
            </c:numRef>
          </c:yVal>
        </c:ser>
        <c:axId val="96600064"/>
        <c:axId val="96601984"/>
      </c:scatterChart>
      <c:valAx>
        <c:axId val="96600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Proportion of variation between response scores,</a:t>
                </a:r>
                <a:r>
                  <a:rPr lang="en-CA" baseline="0"/>
                  <a:t> 2006</a:t>
                </a:r>
                <a:endParaRPr lang="en-CA"/>
              </a:p>
            </c:rich>
          </c:tx>
        </c:title>
        <c:numFmt formatCode="General" sourceLinked="1"/>
        <c:tickLblPos val="nextTo"/>
        <c:crossAx val="96601984"/>
        <c:crosses val="autoZero"/>
        <c:crossBetween val="midCat"/>
      </c:valAx>
      <c:valAx>
        <c:axId val="9660198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000" b="1" i="0" baseline="0">
                    <a:effectLst/>
                  </a:rPr>
                  <a:t>Proportion of variation between response scores, 2009</a:t>
                </a:r>
                <a:endParaRPr lang="en-CA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CA" sz="1000"/>
              </a:p>
            </c:rich>
          </c:tx>
        </c:title>
        <c:numFmt formatCode="General" sourceLinked="1"/>
        <c:tickLblPos val="nextTo"/>
        <c:crossAx val="96600064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3680171519257875"/>
          <c:y val="0.57955097611147965"/>
          <c:w val="0.13656900445583844"/>
          <c:h val="0.16704773921738464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>
        <c:manualLayout>
          <c:layoutTarget val="inner"/>
          <c:xMode val="edge"/>
          <c:yMode val="edge"/>
          <c:x val="0.26800230971128608"/>
          <c:y val="4.6770924467774866E-2"/>
          <c:w val="0.70149249343832065"/>
          <c:h val="0.77384480786055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2"/>
            <c:marker>
              <c:symbol val="circle"/>
              <c:size val="12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8.0000000000000043E-2"/>
                  <c:y val="-9.569377990430621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Figure_10!$T$6:$T$33</c:f>
              <c:numCache>
                <c:formatCode>General</c:formatCode>
                <c:ptCount val="28"/>
                <c:pt idx="0">
                  <c:v>1.9416789006109523E-2</c:v>
                </c:pt>
                <c:pt idx="1">
                  <c:v>-6.6867858948839176E-2</c:v>
                </c:pt>
                <c:pt idx="2">
                  <c:v>7.2190369053211176E-2</c:v>
                </c:pt>
                <c:pt idx="3">
                  <c:v>5.5891845611857352E-2</c:v>
                </c:pt>
                <c:pt idx="4">
                  <c:v>1.3889065867084554E-2</c:v>
                </c:pt>
                <c:pt idx="5">
                  <c:v>4.5844153466301343E-2</c:v>
                </c:pt>
                <c:pt idx="6">
                  <c:v>5.5243801023494743E-2</c:v>
                </c:pt>
                <c:pt idx="7">
                  <c:v>3.8011193087590898E-2</c:v>
                </c:pt>
                <c:pt idx="8">
                  <c:v>0.12511364889352855</c:v>
                </c:pt>
                <c:pt idx="9">
                  <c:v>9.2519757701207517E-2</c:v>
                </c:pt>
                <c:pt idx="10">
                  <c:v>0.12267569152859348</c:v>
                </c:pt>
                <c:pt idx="11">
                  <c:v>5.6971364902094666E-2</c:v>
                </c:pt>
                <c:pt idx="12">
                  <c:v>-3.3696114866600194E-2</c:v>
                </c:pt>
                <c:pt idx="13">
                  <c:v>5.2421778789707191E-2</c:v>
                </c:pt>
                <c:pt idx="14">
                  <c:v>5.3083457436477001E-2</c:v>
                </c:pt>
                <c:pt idx="15">
                  <c:v>0.17271167903535062</c:v>
                </c:pt>
                <c:pt idx="16">
                  <c:v>0.1783921678248947</c:v>
                </c:pt>
                <c:pt idx="17">
                  <c:v>0.11190425562308701</c:v>
                </c:pt>
                <c:pt idx="18">
                  <c:v>-1.4453155624302201E-2</c:v>
                </c:pt>
                <c:pt idx="19">
                  <c:v>6.7340316270281655E-2</c:v>
                </c:pt>
                <c:pt idx="20">
                  <c:v>5.8190784191557529E-2</c:v>
                </c:pt>
                <c:pt idx="21">
                  <c:v>0.17616309384690038</c:v>
                </c:pt>
                <c:pt idx="22">
                  <c:v>0.15767459823216515</c:v>
                </c:pt>
                <c:pt idx="23">
                  <c:v>1.0240212209631774E-2</c:v>
                </c:pt>
                <c:pt idx="24">
                  <c:v>6.0163416403928702E-4</c:v>
                </c:pt>
                <c:pt idx="25">
                  <c:v>9.497351891669488E-2</c:v>
                </c:pt>
                <c:pt idx="26">
                  <c:v>-3.6707072068402194E-2</c:v>
                </c:pt>
                <c:pt idx="27">
                  <c:v>9.9571556828405336E-2</c:v>
                </c:pt>
              </c:numCache>
            </c:numRef>
          </c:xVal>
          <c:yVal>
            <c:numRef>
              <c:f>Figure_10!$U$6:$U$33</c:f>
              <c:numCache>
                <c:formatCode>General</c:formatCode>
                <c:ptCount val="28"/>
                <c:pt idx="0">
                  <c:v>-6.7993144180241982</c:v>
                </c:pt>
                <c:pt idx="1">
                  <c:v>-14.333697102699039</c:v>
                </c:pt>
                <c:pt idx="2">
                  <c:v>-1.2428430310654397</c:v>
                </c:pt>
                <c:pt idx="3">
                  <c:v>-4.0169257870078905</c:v>
                </c:pt>
                <c:pt idx="4">
                  <c:v>-5.938323630654776</c:v>
                </c:pt>
                <c:pt idx="5">
                  <c:v>-0.47828916318574594</c:v>
                </c:pt>
                <c:pt idx="6">
                  <c:v>-3.66225979192133</c:v>
                </c:pt>
                <c:pt idx="7">
                  <c:v>-4.6295162150801765</c:v>
                </c:pt>
                <c:pt idx="8">
                  <c:v>5.6195855655453757</c:v>
                </c:pt>
                <c:pt idx="9">
                  <c:v>1.8559955432516517</c:v>
                </c:pt>
                <c:pt idx="10">
                  <c:v>5.5694467745093679</c:v>
                </c:pt>
                <c:pt idx="11">
                  <c:v>-3.5170710603558821</c:v>
                </c:pt>
                <c:pt idx="12">
                  <c:v>-11.781029269447737</c:v>
                </c:pt>
                <c:pt idx="13">
                  <c:v>-1.4709735234757855</c:v>
                </c:pt>
                <c:pt idx="14">
                  <c:v>-0.93981240990355175</c:v>
                </c:pt>
                <c:pt idx="15">
                  <c:v>8.4521663837396357</c:v>
                </c:pt>
                <c:pt idx="16">
                  <c:v>11.970959040167289</c:v>
                </c:pt>
                <c:pt idx="17">
                  <c:v>2.6708782852537256</c:v>
                </c:pt>
                <c:pt idx="18">
                  <c:v>-9.9263334681310376</c:v>
                </c:pt>
                <c:pt idx="19">
                  <c:v>-3.134280879622974</c:v>
                </c:pt>
                <c:pt idx="20">
                  <c:v>-2.788622373319368</c:v>
                </c:pt>
                <c:pt idx="21">
                  <c:v>9.6959679771239546</c:v>
                </c:pt>
                <c:pt idx="22">
                  <c:v>6.7488755339325683</c:v>
                </c:pt>
                <c:pt idx="23">
                  <c:v>-7.0023290732817944</c:v>
                </c:pt>
                <c:pt idx="24">
                  <c:v>-8.2107013748122153</c:v>
                </c:pt>
                <c:pt idx="25">
                  <c:v>2.3937829338214076</c:v>
                </c:pt>
                <c:pt idx="26">
                  <c:v>-12.872908387229112</c:v>
                </c:pt>
                <c:pt idx="27">
                  <c:v>-1.4981230509472268</c:v>
                </c:pt>
              </c:numCache>
            </c:numRef>
          </c:yVal>
        </c:ser>
        <c:axId val="100992896"/>
        <c:axId val="101007360"/>
      </c:scatterChart>
      <c:valAx>
        <c:axId val="100992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Two-parameter Ireland-calibrated Reading</a:t>
                </a:r>
                <a:r>
                  <a:rPr lang="en-CA" baseline="0"/>
                  <a:t> Time Series</a:t>
                </a:r>
              </a:p>
              <a:p>
                <a:pPr>
                  <a:defRPr/>
                </a:pPr>
                <a:r>
                  <a:rPr lang="en-CA" baseline="0"/>
                  <a:t> Regression Coefficient</a:t>
                </a:r>
                <a:endParaRPr lang="en-CA"/>
              </a:p>
            </c:rich>
          </c:tx>
        </c:title>
        <c:numFmt formatCode="General" sourceLinked="1"/>
        <c:tickLblPos val="nextTo"/>
        <c:crossAx val="101007360"/>
        <c:crossesAt val="-20"/>
        <c:crossBetween val="midCat"/>
      </c:valAx>
      <c:valAx>
        <c:axId val="10100736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PISA Reading Time Series Regression Coefficient</a:t>
                </a:r>
              </a:p>
            </c:rich>
          </c:tx>
        </c:title>
        <c:numFmt formatCode="General" sourceLinked="1"/>
        <c:tickLblPos val="nextTo"/>
        <c:crossAx val="100992896"/>
        <c:crossesAt val="-1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>
        <c:manualLayout>
          <c:layoutTarget val="inner"/>
          <c:xMode val="edge"/>
          <c:yMode val="edge"/>
          <c:x val="0.26800230971128608"/>
          <c:y val="4.6770924467774866E-2"/>
          <c:w val="0.70149249343832065"/>
          <c:h val="0.77384480786055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2"/>
            <c:marker>
              <c:symbol val="circle"/>
              <c:size val="12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1.8666666666666679E-2"/>
                  <c:y val="1.91387559808612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Figure_10!$R$6:$R$33</c:f>
              <c:numCache>
                <c:formatCode>General</c:formatCode>
                <c:ptCount val="28"/>
                <c:pt idx="0">
                  <c:v>-5.3906701525119768E-2</c:v>
                </c:pt>
                <c:pt idx="1">
                  <c:v>-5.2852855240561193E-2</c:v>
                </c:pt>
                <c:pt idx="2">
                  <c:v>-0.10023932279250962</c:v>
                </c:pt>
                <c:pt idx="3">
                  <c:v>-2.2674736081761935E-2</c:v>
                </c:pt>
                <c:pt idx="4">
                  <c:v>-0.12813148692984758</c:v>
                </c:pt>
                <c:pt idx="5">
                  <c:v>-8.3153597650969829E-2</c:v>
                </c:pt>
                <c:pt idx="6">
                  <c:v>-6.3939261825596292E-3</c:v>
                </c:pt>
                <c:pt idx="7">
                  <c:v>-8.6033776741053114E-2</c:v>
                </c:pt>
                <c:pt idx="8">
                  <c:v>4.9253958763928248E-2</c:v>
                </c:pt>
                <c:pt idx="9">
                  <c:v>5.4727512650667741E-2</c:v>
                </c:pt>
                <c:pt idx="10">
                  <c:v>-3.0219302475125703E-2</c:v>
                </c:pt>
                <c:pt idx="11">
                  <c:v>-4.0234198644238967E-2</c:v>
                </c:pt>
                <c:pt idx="12">
                  <c:v>-6.3745898861772385E-2</c:v>
                </c:pt>
                <c:pt idx="13">
                  <c:v>4.3927330822926623E-2</c:v>
                </c:pt>
                <c:pt idx="14">
                  <c:v>-3.1661898293228824E-2</c:v>
                </c:pt>
                <c:pt idx="15">
                  <c:v>5.4208662698988948E-2</c:v>
                </c:pt>
                <c:pt idx="16">
                  <c:v>-2.714817996856176E-2</c:v>
                </c:pt>
                <c:pt idx="17">
                  <c:v>9.9368483586909653E-2</c:v>
                </c:pt>
                <c:pt idx="18">
                  <c:v>-6.191634521364716E-2</c:v>
                </c:pt>
                <c:pt idx="19">
                  <c:v>-2.2982394150612155E-3</c:v>
                </c:pt>
                <c:pt idx="20">
                  <c:v>1.5511571192197288E-2</c:v>
                </c:pt>
                <c:pt idx="21">
                  <c:v>1.0760317827431478E-2</c:v>
                </c:pt>
                <c:pt idx="22">
                  <c:v>9.3921396004958094E-2</c:v>
                </c:pt>
                <c:pt idx="23">
                  <c:v>-2.6044466284548227E-2</c:v>
                </c:pt>
                <c:pt idx="24">
                  <c:v>-0.10151036927601674</c:v>
                </c:pt>
                <c:pt idx="25">
                  <c:v>4.4124540064402293E-2</c:v>
                </c:pt>
                <c:pt idx="26">
                  <c:v>-7.6895981518219386E-2</c:v>
                </c:pt>
                <c:pt idx="27">
                  <c:v>1.1475171067640998E-2</c:v>
                </c:pt>
              </c:numCache>
            </c:numRef>
          </c:xVal>
          <c:yVal>
            <c:numRef>
              <c:f>Figure_10!$S$6:$S$33</c:f>
              <c:numCache>
                <c:formatCode>General</c:formatCode>
                <c:ptCount val="28"/>
                <c:pt idx="0">
                  <c:v>-4.9627709274973322</c:v>
                </c:pt>
                <c:pt idx="1">
                  <c:v>-4.851164158753364</c:v>
                </c:pt>
                <c:pt idx="2">
                  <c:v>-7.0070688296362968</c:v>
                </c:pt>
                <c:pt idx="3">
                  <c:v>-2.8407916652393514</c:v>
                </c:pt>
                <c:pt idx="4">
                  <c:v>-11.820453115538811</c:v>
                </c:pt>
                <c:pt idx="5">
                  <c:v>-5.5047640076871014</c:v>
                </c:pt>
                <c:pt idx="6">
                  <c:v>-1.8924194489595723</c:v>
                </c:pt>
                <c:pt idx="7">
                  <c:v>-7.0085815673172362</c:v>
                </c:pt>
                <c:pt idx="8">
                  <c:v>4.8960552290482156</c:v>
                </c:pt>
                <c:pt idx="9">
                  <c:v>10.592255078752943</c:v>
                </c:pt>
                <c:pt idx="10">
                  <c:v>7.8817584245939556E-2</c:v>
                </c:pt>
                <c:pt idx="11">
                  <c:v>-4.2197431886815773</c:v>
                </c:pt>
                <c:pt idx="12">
                  <c:v>-7.8504720180731908</c:v>
                </c:pt>
                <c:pt idx="13">
                  <c:v>8.6221351687140118</c:v>
                </c:pt>
                <c:pt idx="14">
                  <c:v>-2.5717042857051524</c:v>
                </c:pt>
                <c:pt idx="15">
                  <c:v>2.0005823085969614</c:v>
                </c:pt>
                <c:pt idx="16">
                  <c:v>-2.0706466198074907</c:v>
                </c:pt>
                <c:pt idx="17">
                  <c:v>16.645377643955303</c:v>
                </c:pt>
                <c:pt idx="18">
                  <c:v>-5.9937938095253003</c:v>
                </c:pt>
                <c:pt idx="19">
                  <c:v>-2.092856108852061</c:v>
                </c:pt>
                <c:pt idx="20">
                  <c:v>1.3851513099450017</c:v>
                </c:pt>
                <c:pt idx="21">
                  <c:v>2.2820712177482396</c:v>
                </c:pt>
                <c:pt idx="22">
                  <c:v>10.435805698549984</c:v>
                </c:pt>
                <c:pt idx="23">
                  <c:v>-0.8074580447880636</c:v>
                </c:pt>
                <c:pt idx="24">
                  <c:v>-7.4041366475135826</c:v>
                </c:pt>
                <c:pt idx="25">
                  <c:v>3.7037484403179524</c:v>
                </c:pt>
                <c:pt idx="26">
                  <c:v>-7.9220013654773425</c:v>
                </c:pt>
                <c:pt idx="27">
                  <c:v>2.256865431094127</c:v>
                </c:pt>
              </c:numCache>
            </c:numRef>
          </c:yVal>
        </c:ser>
        <c:axId val="101027840"/>
        <c:axId val="101029760"/>
      </c:scatterChart>
      <c:valAx>
        <c:axId val="101027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Two-parameter Ireland-calibrated Mathematics</a:t>
                </a:r>
                <a:r>
                  <a:rPr lang="en-CA" baseline="0"/>
                  <a:t> Time Series</a:t>
                </a:r>
              </a:p>
              <a:p>
                <a:pPr>
                  <a:defRPr/>
                </a:pPr>
                <a:r>
                  <a:rPr lang="en-CA" baseline="0"/>
                  <a:t> Regression Coefficient</a:t>
                </a:r>
                <a:endParaRPr lang="en-CA"/>
              </a:p>
            </c:rich>
          </c:tx>
        </c:title>
        <c:numFmt formatCode="General" sourceLinked="1"/>
        <c:tickLblPos val="nextTo"/>
        <c:crossAx val="101029760"/>
        <c:crossesAt val="-20"/>
        <c:crossBetween val="midCat"/>
      </c:valAx>
      <c:valAx>
        <c:axId val="10102976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PISA Mathematics Time Series Regression Coefficient</a:t>
                </a:r>
              </a:p>
            </c:rich>
          </c:tx>
        </c:title>
        <c:numFmt formatCode="General" sourceLinked="1"/>
        <c:tickLblPos val="nextTo"/>
        <c:crossAx val="101027840"/>
        <c:crossesAt val="-1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barChart>
        <c:barDir val="col"/>
        <c:grouping val="clustered"/>
        <c:ser>
          <c:idx val="0"/>
          <c:order val="0"/>
          <c:dPt>
            <c:idx val="14"/>
            <c:spPr>
              <a:solidFill>
                <a:srgbClr val="6DFB03"/>
              </a:solidFill>
            </c:spPr>
          </c:dPt>
          <c:cat>
            <c:strRef>
              <c:f>Figure_11!$A$4:$A$38</c:f>
              <c:strCache>
                <c:ptCount val="35"/>
                <c:pt idx="0">
                  <c:v>NEW ZEALAND</c:v>
                </c:pt>
                <c:pt idx="1">
                  <c:v>UNITED STATES</c:v>
                </c:pt>
                <c:pt idx="2">
                  <c:v>SWEDEN</c:v>
                </c:pt>
                <c:pt idx="3">
                  <c:v>LUXEMBOURG</c:v>
                </c:pt>
                <c:pt idx="4">
                  <c:v>UNITED KINGDOM</c:v>
                </c:pt>
                <c:pt idx="5">
                  <c:v>ITALY</c:v>
                </c:pt>
                <c:pt idx="6">
                  <c:v>SPAIN</c:v>
                </c:pt>
                <c:pt idx="7">
                  <c:v>SWITZERLAND</c:v>
                </c:pt>
                <c:pt idx="8">
                  <c:v>FRANCE</c:v>
                </c:pt>
                <c:pt idx="9">
                  <c:v>POLAND</c:v>
                </c:pt>
                <c:pt idx="10">
                  <c:v>ICELAND</c:v>
                </c:pt>
                <c:pt idx="11">
                  <c:v>INDONESIA</c:v>
                </c:pt>
                <c:pt idx="12">
                  <c:v>THAILAND</c:v>
                </c:pt>
                <c:pt idx="13">
                  <c:v>NORWAY</c:v>
                </c:pt>
                <c:pt idx="14">
                  <c:v>IRELAND</c:v>
                </c:pt>
                <c:pt idx="15">
                  <c:v>DENMARK</c:v>
                </c:pt>
                <c:pt idx="16">
                  <c:v>JAPAN</c:v>
                </c:pt>
                <c:pt idx="17">
                  <c:v>PORTUGAL</c:v>
                </c:pt>
                <c:pt idx="18">
                  <c:v>LATVIA</c:v>
                </c:pt>
                <c:pt idx="19">
                  <c:v>CANADA</c:v>
                </c:pt>
                <c:pt idx="20">
                  <c:v>RUSSIAN FEDERATION</c:v>
                </c:pt>
                <c:pt idx="21">
                  <c:v>KOREA, REPUBLIC OF</c:v>
                </c:pt>
                <c:pt idx="22">
                  <c:v>GREECE</c:v>
                </c:pt>
                <c:pt idx="23">
                  <c:v>HONG KONG</c:v>
                </c:pt>
                <c:pt idx="24">
                  <c:v>MEXICO</c:v>
                </c:pt>
                <c:pt idx="25">
                  <c:v>LIECHTENSTEIN</c:v>
                </c:pt>
                <c:pt idx="26">
                  <c:v>BRAZIL</c:v>
                </c:pt>
                <c:pt idx="27">
                  <c:v>AUSTRALIA</c:v>
                </c:pt>
                <c:pt idx="28">
                  <c:v>HUNGARY</c:v>
                </c:pt>
                <c:pt idx="29">
                  <c:v>AUSTRIA</c:v>
                </c:pt>
                <c:pt idx="30">
                  <c:v>FINLAND</c:v>
                </c:pt>
                <c:pt idx="31">
                  <c:v>NETHERLANDS</c:v>
                </c:pt>
                <c:pt idx="32">
                  <c:v>BELGIUM</c:v>
                </c:pt>
                <c:pt idx="33">
                  <c:v>CZECH REPUBLIC</c:v>
                </c:pt>
                <c:pt idx="34">
                  <c:v>GERMANY</c:v>
                </c:pt>
              </c:strCache>
            </c:strRef>
          </c:cat>
          <c:val>
            <c:numRef>
              <c:f>Figure_11!$B$4:$B$38</c:f>
              <c:numCache>
                <c:formatCode>General</c:formatCode>
                <c:ptCount val="35"/>
                <c:pt idx="0">
                  <c:v>5.8084634772165335E-2</c:v>
                </c:pt>
                <c:pt idx="1">
                  <c:v>8.287036254993875E-2</c:v>
                </c:pt>
                <c:pt idx="2">
                  <c:v>0.10889369037720209</c:v>
                </c:pt>
                <c:pt idx="3">
                  <c:v>0.1155211827269628</c:v>
                </c:pt>
                <c:pt idx="4">
                  <c:v>0.15871983838885209</c:v>
                </c:pt>
                <c:pt idx="5">
                  <c:v>0.26208579928441433</c:v>
                </c:pt>
                <c:pt idx="6">
                  <c:v>0.27543001617381963</c:v>
                </c:pt>
                <c:pt idx="7">
                  <c:v>0.51074054170410854</c:v>
                </c:pt>
                <c:pt idx="8">
                  <c:v>0.53368267958804849</c:v>
                </c:pt>
                <c:pt idx="9">
                  <c:v>0.53492055284988238</c:v>
                </c:pt>
                <c:pt idx="10">
                  <c:v>0.57724300381179483</c:v>
                </c:pt>
                <c:pt idx="11">
                  <c:v>0.64953460303302335</c:v>
                </c:pt>
                <c:pt idx="12">
                  <c:v>0.68319620490953703</c:v>
                </c:pt>
                <c:pt idx="13">
                  <c:v>0.70876798213491499</c:v>
                </c:pt>
                <c:pt idx="14">
                  <c:v>0.72926671246218611</c:v>
                </c:pt>
                <c:pt idx="15">
                  <c:v>0.75222807344502252</c:v>
                </c:pt>
                <c:pt idx="16">
                  <c:v>0.82992818913543553</c:v>
                </c:pt>
                <c:pt idx="17">
                  <c:v>1.0287423260925372</c:v>
                </c:pt>
                <c:pt idx="18">
                  <c:v>1.0626235188699646</c:v>
                </c:pt>
                <c:pt idx="19">
                  <c:v>1.1979010121044962</c:v>
                </c:pt>
                <c:pt idx="20">
                  <c:v>1.3424866499359527</c:v>
                </c:pt>
                <c:pt idx="21">
                  <c:v>1.4174467812919482</c:v>
                </c:pt>
                <c:pt idx="22">
                  <c:v>1.44697507161314</c:v>
                </c:pt>
                <c:pt idx="23">
                  <c:v>1.5333993710687019</c:v>
                </c:pt>
                <c:pt idx="24">
                  <c:v>1.9056974734600174</c:v>
                </c:pt>
                <c:pt idx="25">
                  <c:v>2.5265198239617637</c:v>
                </c:pt>
                <c:pt idx="26">
                  <c:v>2.5440768722431564</c:v>
                </c:pt>
                <c:pt idx="27">
                  <c:v>4.7899997709734725</c:v>
                </c:pt>
                <c:pt idx="28">
                  <c:v>8.3294224760830424</c:v>
                </c:pt>
                <c:pt idx="29">
                  <c:v>13.3014974307616</c:v>
                </c:pt>
                <c:pt idx="30">
                  <c:v>13.316009103451906</c:v>
                </c:pt>
                <c:pt idx="31">
                  <c:v>15.636945783840567</c:v>
                </c:pt>
                <c:pt idx="32">
                  <c:v>15.987937533848608</c:v>
                </c:pt>
                <c:pt idx="33">
                  <c:v>22.880370062715581</c:v>
                </c:pt>
                <c:pt idx="34">
                  <c:v>29.324559507752884</c:v>
                </c:pt>
              </c:numCache>
            </c:numRef>
          </c:val>
        </c:ser>
        <c:axId val="102844288"/>
        <c:axId val="102845824"/>
      </c:barChart>
      <c:catAx>
        <c:axId val="102844288"/>
        <c:scaling>
          <c:orientation val="minMax"/>
        </c:scaling>
        <c:axPos val="b"/>
        <c:tickLblPos val="nextTo"/>
        <c:crossAx val="102845824"/>
        <c:crosses val="autoZero"/>
        <c:auto val="1"/>
        <c:lblAlgn val="ctr"/>
        <c:lblOffset val="100"/>
      </c:catAx>
      <c:valAx>
        <c:axId val="10284582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Percentage of variance explained by</a:t>
                </a:r>
                <a:r>
                  <a:rPr lang="en-CA" baseline="0"/>
                  <a:t> test booklet</a:t>
                </a:r>
                <a:endParaRPr lang="en-CA"/>
              </a:p>
            </c:rich>
          </c:tx>
        </c:title>
        <c:numFmt formatCode="General" sourceLinked="1"/>
        <c:tickLblPos val="nextTo"/>
        <c:crossAx val="102844288"/>
        <c:crosses val="autoZero"/>
        <c:crossBetween val="between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barChart>
        <c:barDir val="col"/>
        <c:grouping val="clustered"/>
        <c:ser>
          <c:idx val="0"/>
          <c:order val="0"/>
          <c:tx>
            <c:strRef>
              <c:f>Figure_12!$O$7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Figure_12!$P$6:$R$6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Figure_12!$P$7:$R$7</c:f>
              <c:numCache>
                <c:formatCode>_-* #,##0.00_-;\-* #,##0.00_-;_-* "-"??_-;_-@_-</c:formatCode>
                <c:ptCount val="3"/>
                <c:pt idx="1">
                  <c:v>1.32452360207133</c:v>
                </c:pt>
                <c:pt idx="2">
                  <c:v>1.9267693982681693</c:v>
                </c:pt>
              </c:numCache>
            </c:numRef>
          </c:val>
        </c:ser>
        <c:ser>
          <c:idx val="1"/>
          <c:order val="1"/>
          <c:tx>
            <c:strRef>
              <c:f>Figure_12!$O$8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Figure_12!$P$6:$R$6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Figure_12!$P$8:$R$8</c:f>
              <c:numCache>
                <c:formatCode>_-* #,##0.00_-;\-* #,##0.00_-;_-* "-"??_-;_-@_-</c:formatCode>
                <c:ptCount val="3"/>
                <c:pt idx="0">
                  <c:v>0.74459301826407975</c:v>
                </c:pt>
                <c:pt idx="1">
                  <c:v>0.76975542810898823</c:v>
                </c:pt>
                <c:pt idx="2">
                  <c:v>2.1405979506433455</c:v>
                </c:pt>
              </c:numCache>
            </c:numRef>
          </c:val>
        </c:ser>
        <c:ser>
          <c:idx val="2"/>
          <c:order val="2"/>
          <c:tx>
            <c:strRef>
              <c:f>Figure_12!$O$9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Figure_12!$P$6:$R$6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Figure_12!$P$9:$R$9</c:f>
              <c:numCache>
                <c:formatCode>_-* #,##0.00_-;\-* #,##0.00_-;_-* "-"??_-;_-@_-</c:formatCode>
                <c:ptCount val="3"/>
                <c:pt idx="0">
                  <c:v>2.5868260858894776</c:v>
                </c:pt>
                <c:pt idx="1">
                  <c:v>0.93020906466363595</c:v>
                </c:pt>
                <c:pt idx="2">
                  <c:v>3.012281137700592</c:v>
                </c:pt>
              </c:numCache>
            </c:numRef>
          </c:val>
        </c:ser>
        <c:ser>
          <c:idx val="3"/>
          <c:order val="3"/>
          <c:tx>
            <c:strRef>
              <c:f>Figure_12!$O$10</c:f>
              <c:strCache>
                <c:ptCount val="1"/>
                <c:pt idx="0">
                  <c:v>2009</c:v>
                </c:pt>
              </c:strCache>
            </c:strRef>
          </c:tx>
          <c:cat>
            <c:strRef>
              <c:f>Figure_12!$P$6:$R$6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Figure_12!$P$10:$R$10</c:f>
              <c:numCache>
                <c:formatCode>_-* #,##0.00_-;\-* #,##0.00_-;_-* "-"??_-;_-@_-</c:formatCode>
                <c:ptCount val="3"/>
                <c:pt idx="0">
                  <c:v>4.5561810784230117</c:v>
                </c:pt>
                <c:pt idx="1">
                  <c:v>6.567281119000361</c:v>
                </c:pt>
                <c:pt idx="2">
                  <c:v>1.1661872557344843</c:v>
                </c:pt>
              </c:numCache>
            </c:numRef>
          </c:val>
        </c:ser>
        <c:axId val="101107200"/>
        <c:axId val="101108736"/>
      </c:barChart>
      <c:catAx>
        <c:axId val="101107200"/>
        <c:scaling>
          <c:orientation val="minMax"/>
        </c:scaling>
        <c:axPos val="b"/>
        <c:numFmt formatCode="General" sourceLinked="1"/>
        <c:tickLblPos val="nextTo"/>
        <c:crossAx val="101108736"/>
        <c:crosses val="autoZero"/>
        <c:auto val="1"/>
        <c:lblAlgn val="ctr"/>
        <c:lblOffset val="100"/>
      </c:catAx>
      <c:valAx>
        <c:axId val="10110873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Variance explained by item response type</a:t>
                </a:r>
              </a:p>
            </c:rich>
          </c:tx>
        </c:title>
        <c:numFmt formatCode="_-* #,##0.00_-;\-* #,##0.00_-;_-* &quot;-&quot;??_-;_-@_-" sourceLinked="1"/>
        <c:tickLblPos val="nextTo"/>
        <c:crossAx val="10110720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barChart>
        <c:barDir val="col"/>
        <c:grouping val="clustered"/>
        <c:ser>
          <c:idx val="0"/>
          <c:order val="0"/>
          <c:tx>
            <c:strRef>
              <c:f>Figure_13!$O$13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Figure_13!$P$12:$R$12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Figure_13!$P$13:$R$13</c:f>
              <c:numCache>
                <c:formatCode>_-* #,##0.00_-;\-* #,##0.00_-;_-* "-"??_-;_-@_-</c:formatCode>
                <c:ptCount val="3"/>
                <c:pt idx="1">
                  <c:v>0.9976689999371976</c:v>
                </c:pt>
                <c:pt idx="2">
                  <c:v>2.991864025020865</c:v>
                </c:pt>
              </c:numCache>
            </c:numRef>
          </c:val>
        </c:ser>
        <c:ser>
          <c:idx val="1"/>
          <c:order val="1"/>
          <c:tx>
            <c:strRef>
              <c:f>Figure_13!$O$14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Figure_13!$P$12:$R$12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Figure_13!$P$14:$R$14</c:f>
              <c:numCache>
                <c:formatCode>_-* #,##0.00_-;\-* #,##0.00_-;_-* "-"??_-;_-@_-</c:formatCode>
                <c:ptCount val="3"/>
                <c:pt idx="0">
                  <c:v>1.7914801199666941</c:v>
                </c:pt>
                <c:pt idx="1">
                  <c:v>0.41820281889194261</c:v>
                </c:pt>
                <c:pt idx="2">
                  <c:v>1.4049877768617045</c:v>
                </c:pt>
              </c:numCache>
            </c:numRef>
          </c:val>
        </c:ser>
        <c:ser>
          <c:idx val="2"/>
          <c:order val="2"/>
          <c:tx>
            <c:strRef>
              <c:f>Figure_13!$O$15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Figure_13!$P$12:$R$12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Figure_13!$P$15:$R$15</c:f>
              <c:numCache>
                <c:formatCode>_-* #,##0.00_-;\-* #,##0.00_-;_-* "-"??_-;_-@_-</c:formatCode>
                <c:ptCount val="3"/>
                <c:pt idx="0">
                  <c:v>3.1277837305299263</c:v>
                </c:pt>
                <c:pt idx="1">
                  <c:v>0.92844403248428986</c:v>
                </c:pt>
                <c:pt idx="2">
                  <c:v>3.2222492867287678E-2</c:v>
                </c:pt>
              </c:numCache>
            </c:numRef>
          </c:val>
        </c:ser>
        <c:ser>
          <c:idx val="3"/>
          <c:order val="3"/>
          <c:tx>
            <c:strRef>
              <c:f>Figure_13!$O$16</c:f>
              <c:strCache>
                <c:ptCount val="1"/>
                <c:pt idx="0">
                  <c:v>2009</c:v>
                </c:pt>
              </c:strCache>
            </c:strRef>
          </c:tx>
          <c:cat>
            <c:strRef>
              <c:f>Figure_13!$P$12:$R$12</c:f>
              <c:strCache>
                <c:ptCount val="3"/>
                <c:pt idx="0">
                  <c:v>Maths</c:v>
                </c:pt>
                <c:pt idx="1">
                  <c:v>Reading</c:v>
                </c:pt>
                <c:pt idx="2">
                  <c:v>Science</c:v>
                </c:pt>
              </c:strCache>
            </c:strRef>
          </c:cat>
          <c:val>
            <c:numRef>
              <c:f>Figure_13!$P$16:$R$16</c:f>
              <c:numCache>
                <c:formatCode>_-* #,##0.00_-;\-* #,##0.00_-;_-* "-"??_-;_-@_-</c:formatCode>
                <c:ptCount val="3"/>
                <c:pt idx="0">
                  <c:v>2.845112580015893</c:v>
                </c:pt>
                <c:pt idx="1">
                  <c:v>3.1684956528158663</c:v>
                </c:pt>
                <c:pt idx="2">
                  <c:v>5.9197111691935242E-2</c:v>
                </c:pt>
              </c:numCache>
            </c:numRef>
          </c:val>
        </c:ser>
        <c:axId val="103008128"/>
        <c:axId val="103009664"/>
      </c:barChart>
      <c:catAx>
        <c:axId val="103008128"/>
        <c:scaling>
          <c:orientation val="minMax"/>
        </c:scaling>
        <c:axPos val="b"/>
        <c:numFmt formatCode="General" sourceLinked="1"/>
        <c:tickLblPos val="nextTo"/>
        <c:crossAx val="103009664"/>
        <c:crosses val="autoZero"/>
        <c:auto val="1"/>
        <c:lblAlgn val="ctr"/>
        <c:lblOffset val="100"/>
      </c:catAx>
      <c:valAx>
        <c:axId val="10300966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Variance explained by item subscale</a:t>
                </a:r>
              </a:p>
            </c:rich>
          </c:tx>
        </c:title>
        <c:numFmt formatCode="_-* #,##0.00_-;\-* #,##0.00_-;_-* &quot;-&quot;??_-;_-@_-" sourceLinked="1"/>
        <c:tickLblPos val="nextTo"/>
        <c:crossAx val="10300812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5"/>
            <c:marker>
              <c:symbol val="circle"/>
              <c:size val="12"/>
              <c:spPr>
                <a:solidFill>
                  <a:srgbClr val="6DFB03"/>
                </a:solidFill>
              </c:spPr>
            </c:marker>
          </c:dPt>
          <c:dLbls>
            <c:dLbl>
              <c:idx val="15"/>
              <c:layout>
                <c:manualLayout>
                  <c:x val="-6.4935064935064929E-2"/>
                  <c:y val="-6.999125109361335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Figure_14!$D$6:$D$40</c:f>
              <c:numCache>
                <c:formatCode>####.00</c:formatCode>
                <c:ptCount val="35"/>
                <c:pt idx="0">
                  <c:v>5.684948795368113</c:v>
                </c:pt>
                <c:pt idx="1">
                  <c:v>8.2448263600460905</c:v>
                </c:pt>
                <c:pt idx="2">
                  <c:v>7.1481802235157721</c:v>
                </c:pt>
                <c:pt idx="3">
                  <c:v>14.690317588403106</c:v>
                </c:pt>
                <c:pt idx="4">
                  <c:v>4.4286904126674731</c:v>
                </c:pt>
                <c:pt idx="5">
                  <c:v>9.8072870713040405</c:v>
                </c:pt>
                <c:pt idx="6">
                  <c:v>8.8932831018550242</c:v>
                </c:pt>
                <c:pt idx="7">
                  <c:v>4.1676541599254113</c:v>
                </c:pt>
                <c:pt idx="8">
                  <c:v>9.621935122040389</c:v>
                </c:pt>
                <c:pt idx="9">
                  <c:v>8.6443827873654353</c:v>
                </c:pt>
                <c:pt idx="10">
                  <c:v>11.7595283548373</c:v>
                </c:pt>
                <c:pt idx="11">
                  <c:v>4.1113919293592112</c:v>
                </c:pt>
                <c:pt idx="12">
                  <c:v>8.0907567368799249</c:v>
                </c:pt>
                <c:pt idx="13">
                  <c:v>7.1987613615499306</c:v>
                </c:pt>
                <c:pt idx="14">
                  <c:v>8.6992593335473192</c:v>
                </c:pt>
                <c:pt idx="15">
                  <c:v>5.9323638576599027</c:v>
                </c:pt>
                <c:pt idx="16">
                  <c:v>12.806009058621228</c:v>
                </c:pt>
                <c:pt idx="17">
                  <c:v>9.360093752617086</c:v>
                </c:pt>
                <c:pt idx="18">
                  <c:v>4.8283660175133081</c:v>
                </c:pt>
                <c:pt idx="19">
                  <c:v>7.0579485396197956</c:v>
                </c:pt>
                <c:pt idx="20">
                  <c:v>5.7787316850464299</c:v>
                </c:pt>
                <c:pt idx="21">
                  <c:v>9.3939999667003278</c:v>
                </c:pt>
                <c:pt idx="22">
                  <c:v>6.6271060077463391</c:v>
                </c:pt>
                <c:pt idx="23">
                  <c:v>2.3011844056237947</c:v>
                </c:pt>
                <c:pt idx="24">
                  <c:v>5.7385469313664927</c:v>
                </c:pt>
                <c:pt idx="25">
                  <c:v>9.9139969496092739</c:v>
                </c:pt>
                <c:pt idx="26">
                  <c:v>8.5037596453474453</c:v>
                </c:pt>
                <c:pt idx="27">
                  <c:v>9.9365462750244085</c:v>
                </c:pt>
                <c:pt idx="28">
                  <c:v>10.44937167670215</c:v>
                </c:pt>
                <c:pt idx="29">
                  <c:v>10.194545785985891</c:v>
                </c:pt>
                <c:pt idx="30">
                  <c:v>8.5220617182402787</c:v>
                </c:pt>
                <c:pt idx="31">
                  <c:v>6.9672705509841615</c:v>
                </c:pt>
                <c:pt idx="32">
                  <c:v>7.3558416955881363</c:v>
                </c:pt>
                <c:pt idx="33">
                  <c:v>7.1700688091752562</c:v>
                </c:pt>
                <c:pt idx="34">
                  <c:v>5.4816447894747782</c:v>
                </c:pt>
              </c:numCache>
            </c:numRef>
          </c:xVal>
          <c:yVal>
            <c:numRef>
              <c:f>Figure_14!$E$6:$E$40</c:f>
              <c:numCache>
                <c:formatCode>####.00</c:formatCode>
                <c:ptCount val="35"/>
                <c:pt idx="0">
                  <c:v>5.3331718569375077</c:v>
                </c:pt>
                <c:pt idx="1">
                  <c:v>9.6065514652824184</c:v>
                </c:pt>
                <c:pt idx="2">
                  <c:v>6.7248321764134964</c:v>
                </c:pt>
                <c:pt idx="3">
                  <c:v>7.6457906010915844</c:v>
                </c:pt>
                <c:pt idx="4">
                  <c:v>4.3882775417373034</c:v>
                </c:pt>
                <c:pt idx="5">
                  <c:v>10.39487119295805</c:v>
                </c:pt>
                <c:pt idx="6">
                  <c:v>7.5963373906800706</c:v>
                </c:pt>
                <c:pt idx="7">
                  <c:v>4.4020922285301092</c:v>
                </c:pt>
                <c:pt idx="8">
                  <c:v>9.920956385881972</c:v>
                </c:pt>
                <c:pt idx="9">
                  <c:v>7.9771188443498255</c:v>
                </c:pt>
                <c:pt idx="10">
                  <c:v>10.707851979907398</c:v>
                </c:pt>
                <c:pt idx="11">
                  <c:v>4.1208037225579899</c:v>
                </c:pt>
                <c:pt idx="12">
                  <c:v>8.2084334640283689</c:v>
                </c:pt>
                <c:pt idx="13">
                  <c:v>6.3012818112243671</c:v>
                </c:pt>
                <c:pt idx="14">
                  <c:v>11.137569284217639</c:v>
                </c:pt>
                <c:pt idx="15">
                  <c:v>6.7913170779363554</c:v>
                </c:pt>
                <c:pt idx="16">
                  <c:v>9.5825726931247655</c:v>
                </c:pt>
                <c:pt idx="17">
                  <c:v>8.5056959354014303</c:v>
                </c:pt>
                <c:pt idx="18">
                  <c:v>3.9004838904761918</c:v>
                </c:pt>
                <c:pt idx="19">
                  <c:v>5.6766529646450845</c:v>
                </c:pt>
                <c:pt idx="20">
                  <c:v>6.3592145190645546</c:v>
                </c:pt>
                <c:pt idx="21">
                  <c:v>9.5558743310908358</c:v>
                </c:pt>
                <c:pt idx="22">
                  <c:v>4.8659873609079831</c:v>
                </c:pt>
                <c:pt idx="23">
                  <c:v>2.2543093761992061</c:v>
                </c:pt>
                <c:pt idx="24">
                  <c:v>5.3870258176383166</c:v>
                </c:pt>
                <c:pt idx="25">
                  <c:v>7.5657748473214967</c:v>
                </c:pt>
                <c:pt idx="26">
                  <c:v>7.2006363487896961</c:v>
                </c:pt>
                <c:pt idx="27">
                  <c:v>7.5826477685904239</c:v>
                </c:pt>
                <c:pt idx="28">
                  <c:v>9.9114716590124772</c:v>
                </c:pt>
                <c:pt idx="29">
                  <c:v>8.8878936483875197</c:v>
                </c:pt>
                <c:pt idx="30">
                  <c:v>8.2146426039620337</c:v>
                </c:pt>
                <c:pt idx="31">
                  <c:v>6.6748433256111781</c:v>
                </c:pt>
                <c:pt idx="32">
                  <c:v>6.2737254933125124</c:v>
                </c:pt>
                <c:pt idx="33">
                  <c:v>6.6356613278560959</c:v>
                </c:pt>
                <c:pt idx="34">
                  <c:v>2.6195883328784584</c:v>
                </c:pt>
              </c:numCache>
            </c:numRef>
          </c:yVal>
        </c:ser>
        <c:axId val="103022976"/>
        <c:axId val="103024896"/>
      </c:scatterChart>
      <c:valAx>
        <c:axId val="10302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Total missing items, 2006 (%)</a:t>
                </a:r>
              </a:p>
            </c:rich>
          </c:tx>
        </c:title>
        <c:numFmt formatCode="#,##0" sourceLinked="0"/>
        <c:tickLblPos val="nextTo"/>
        <c:crossAx val="103024896"/>
        <c:crosses val="autoZero"/>
        <c:crossBetween val="midCat"/>
      </c:valAx>
      <c:valAx>
        <c:axId val="10302489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Total</a:t>
                </a:r>
                <a:r>
                  <a:rPr lang="en-CA" baseline="0"/>
                  <a:t> missing items, 2009 (%)</a:t>
                </a:r>
                <a:endParaRPr lang="en-CA"/>
              </a:p>
            </c:rich>
          </c:tx>
        </c:title>
        <c:numFmt formatCode="#,##0" sourceLinked="0"/>
        <c:tickLblPos val="nextTo"/>
        <c:crossAx val="103022976"/>
        <c:crosses val="autoZero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5"/>
            <c:marker>
              <c:symbol val="circle"/>
              <c:size val="12"/>
              <c:spPr>
                <a:solidFill>
                  <a:srgbClr val="6DFB03"/>
                </a:solidFill>
              </c:spPr>
            </c:marker>
          </c:dPt>
          <c:dLbls>
            <c:dLbl>
              <c:idx val="15"/>
              <c:layout>
                <c:manualLayout>
                  <c:x val="-6.5789473684210523E-2"/>
                  <c:y val="-1.051248212395181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Figure_15!$D$6:$D$40</c:f>
              <c:numCache>
                <c:formatCode>####.00</c:formatCode>
                <c:ptCount val="35"/>
                <c:pt idx="0">
                  <c:v>0.80178173837240096</c:v>
                </c:pt>
                <c:pt idx="1">
                  <c:v>0.48368198614659291</c:v>
                </c:pt>
                <c:pt idx="2">
                  <c:v>1.2323089885865244</c:v>
                </c:pt>
                <c:pt idx="3">
                  <c:v>7.0067108307354671</c:v>
                </c:pt>
                <c:pt idx="4">
                  <c:v>1.1771427560385099</c:v>
                </c:pt>
                <c:pt idx="5">
                  <c:v>0.70121097731360282</c:v>
                </c:pt>
                <c:pt idx="6">
                  <c:v>1.4777403866578782</c:v>
                </c:pt>
                <c:pt idx="7">
                  <c:v>0.66475307199893496</c:v>
                </c:pt>
                <c:pt idx="8">
                  <c:v>2.1293866681174212</c:v>
                </c:pt>
                <c:pt idx="9">
                  <c:v>0.81742270458853716</c:v>
                </c:pt>
                <c:pt idx="10">
                  <c:v>2.2839289973932497</c:v>
                </c:pt>
                <c:pt idx="11">
                  <c:v>0.82702739653308099</c:v>
                </c:pt>
                <c:pt idx="12">
                  <c:v>0.91699442815523835</c:v>
                </c:pt>
                <c:pt idx="13">
                  <c:v>1.415486443062004</c:v>
                </c:pt>
                <c:pt idx="14">
                  <c:v>4.5715182345326966</c:v>
                </c:pt>
                <c:pt idx="15">
                  <c:v>0.82825261412922591</c:v>
                </c:pt>
                <c:pt idx="16">
                  <c:v>2.0853842446007533</c:v>
                </c:pt>
                <c:pt idx="17">
                  <c:v>1.1342841878429775</c:v>
                </c:pt>
                <c:pt idx="18">
                  <c:v>0.36281896772777461</c:v>
                </c:pt>
                <c:pt idx="19">
                  <c:v>1.644130236458818</c:v>
                </c:pt>
                <c:pt idx="20">
                  <c:v>0.33868528255567648</c:v>
                </c:pt>
                <c:pt idx="21">
                  <c:v>1.0929337893781916</c:v>
                </c:pt>
                <c:pt idx="22">
                  <c:v>6.248704671676804</c:v>
                </c:pt>
                <c:pt idx="23">
                  <c:v>0.194785824071633</c:v>
                </c:pt>
                <c:pt idx="24">
                  <c:v>1.0615764774343817</c:v>
                </c:pt>
                <c:pt idx="25">
                  <c:v>1.6480425797852842</c:v>
                </c:pt>
                <c:pt idx="26">
                  <c:v>1.0073478077055327</c:v>
                </c:pt>
                <c:pt idx="27">
                  <c:v>1.7215848127371796</c:v>
                </c:pt>
                <c:pt idx="28">
                  <c:v>5.0715993322550554</c:v>
                </c:pt>
                <c:pt idx="29">
                  <c:v>1.9220872932668547</c:v>
                </c:pt>
                <c:pt idx="30">
                  <c:v>1.4778740882328696</c:v>
                </c:pt>
                <c:pt idx="31">
                  <c:v>0.89256844266666613</c:v>
                </c:pt>
                <c:pt idx="32">
                  <c:v>2.3912789516185149</c:v>
                </c:pt>
                <c:pt idx="33">
                  <c:v>1.2735206352942436</c:v>
                </c:pt>
                <c:pt idx="34">
                  <c:v>0.58405018235607553</c:v>
                </c:pt>
              </c:numCache>
            </c:numRef>
          </c:xVal>
          <c:yVal>
            <c:numRef>
              <c:f>Figure_15!$E$6:$E$40</c:f>
              <c:numCache>
                <c:formatCode>####.00</c:formatCode>
                <c:ptCount val="35"/>
                <c:pt idx="0">
                  <c:v>1.5382991723816266</c:v>
                </c:pt>
                <c:pt idx="1">
                  <c:v>0.98794257010616193</c:v>
                </c:pt>
                <c:pt idx="2">
                  <c:v>1.690070641759962</c:v>
                </c:pt>
                <c:pt idx="3">
                  <c:v>4.6296348886401617</c:v>
                </c:pt>
                <c:pt idx="4">
                  <c:v>1.4469454111401416</c:v>
                </c:pt>
                <c:pt idx="5">
                  <c:v>1.2716056759249135</c:v>
                </c:pt>
                <c:pt idx="6">
                  <c:v>1.5005467989188441</c:v>
                </c:pt>
                <c:pt idx="7">
                  <c:v>0.74729513193135311</c:v>
                </c:pt>
                <c:pt idx="8">
                  <c:v>3.0323347528202356</c:v>
                </c:pt>
                <c:pt idx="9">
                  <c:v>1.2084422452602872</c:v>
                </c:pt>
                <c:pt idx="10">
                  <c:v>2.684563919896966</c:v>
                </c:pt>
                <c:pt idx="11">
                  <c:v>0.68384529675704098</c:v>
                </c:pt>
                <c:pt idx="12">
                  <c:v>0.88132560082242528</c:v>
                </c:pt>
                <c:pt idx="13">
                  <c:v>2.0667152488533449</c:v>
                </c:pt>
                <c:pt idx="14">
                  <c:v>5.1149870605799013</c:v>
                </c:pt>
                <c:pt idx="15">
                  <c:v>1.8530753501802653</c:v>
                </c:pt>
                <c:pt idx="16">
                  <c:v>2.6063740127960906</c:v>
                </c:pt>
                <c:pt idx="17">
                  <c:v>1.2071679767358625</c:v>
                </c:pt>
                <c:pt idx="18">
                  <c:v>0.32081973646463047</c:v>
                </c:pt>
                <c:pt idx="19">
                  <c:v>1.5902754646220238</c:v>
                </c:pt>
                <c:pt idx="20">
                  <c:v>1.4036805481249053</c:v>
                </c:pt>
                <c:pt idx="21">
                  <c:v>2.3887288385197354</c:v>
                </c:pt>
                <c:pt idx="22">
                  <c:v>5.9585256161445752</c:v>
                </c:pt>
                <c:pt idx="23">
                  <c:v>0.36756935788266298</c:v>
                </c:pt>
                <c:pt idx="24">
                  <c:v>1.7645132833938382</c:v>
                </c:pt>
                <c:pt idx="25">
                  <c:v>1.8538329431274918</c:v>
                </c:pt>
                <c:pt idx="26">
                  <c:v>0.92007252880410095</c:v>
                </c:pt>
                <c:pt idx="27">
                  <c:v>2.3772427276756178</c:v>
                </c:pt>
                <c:pt idx="28">
                  <c:v>4.4694793554701633</c:v>
                </c:pt>
                <c:pt idx="29">
                  <c:v>2.6852886219973748</c:v>
                </c:pt>
                <c:pt idx="30">
                  <c:v>2.5901026076392135</c:v>
                </c:pt>
                <c:pt idx="31">
                  <c:v>1.0082177509902674</c:v>
                </c:pt>
                <c:pt idx="32">
                  <c:v>2.0677001874812975</c:v>
                </c:pt>
                <c:pt idx="33">
                  <c:v>1.2061333746545957</c:v>
                </c:pt>
                <c:pt idx="34">
                  <c:v>0.94988431554108799</c:v>
                </c:pt>
              </c:numCache>
            </c:numRef>
          </c:yVal>
        </c:ser>
        <c:axId val="103066240"/>
        <c:axId val="103092992"/>
      </c:scatterChart>
      <c:valAx>
        <c:axId val="103066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Items not reached, 2006 (%)</a:t>
                </a:r>
              </a:p>
            </c:rich>
          </c:tx>
        </c:title>
        <c:numFmt formatCode="#,##0" sourceLinked="0"/>
        <c:tickLblPos val="nextTo"/>
        <c:crossAx val="103092992"/>
        <c:crosses val="autoZero"/>
        <c:crossBetween val="midCat"/>
      </c:valAx>
      <c:valAx>
        <c:axId val="103092992"/>
        <c:scaling>
          <c:orientation val="minMax"/>
          <c:max val="7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Items</a:t>
                </a:r>
                <a:r>
                  <a:rPr lang="en-CA" baseline="0"/>
                  <a:t> not reached, 2009 (%)</a:t>
                </a:r>
                <a:endParaRPr lang="en-CA"/>
              </a:p>
            </c:rich>
          </c:tx>
        </c:title>
        <c:numFmt formatCode="#,##0" sourceLinked="0"/>
        <c:tickLblPos val="nextTo"/>
        <c:crossAx val="103066240"/>
        <c:crosses val="autoZero"/>
        <c:crossBetween val="midCat"/>
        <c:majorUnit val="1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>
        <c:manualLayout>
          <c:layoutTarget val="inner"/>
          <c:xMode val="edge"/>
          <c:yMode val="edge"/>
          <c:x val="0.22574208497375328"/>
          <c:y val="4.6771046097280465E-2"/>
          <c:w val="0.69875799704724406"/>
          <c:h val="0.7579927882762737"/>
        </c:manualLayout>
      </c:layout>
      <c:scatterChart>
        <c:scatterStyle val="lineMarker"/>
        <c:ser>
          <c:idx val="0"/>
          <c:order val="0"/>
          <c:tx>
            <c:strRef>
              <c:f>Figure_16!$B$5</c:f>
              <c:strCache>
                <c:ptCount val="1"/>
                <c:pt idx="0">
                  <c:v>Reading Score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</c:marker>
          <c:dLbls>
            <c:dLbl>
              <c:idx val="15"/>
              <c:layout>
                <c:manualLayout>
                  <c:x val="-5.5463117027176961E-2"/>
                  <c:y val="-2.10526315789473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Figure_16!$P$8:$P$42</c:f>
              <c:numCache>
                <c:formatCode>0.00</c:formatCode>
                <c:ptCount val="35"/>
                <c:pt idx="0">
                  <c:v>-0.30026708959184673</c:v>
                </c:pt>
                <c:pt idx="1">
                  <c:v>0.50445152487390699</c:v>
                </c:pt>
                <c:pt idx="2">
                  <c:v>-0.61028748033761382</c:v>
                </c:pt>
                <c:pt idx="3">
                  <c:v>-0.99431853750939003</c:v>
                </c:pt>
                <c:pt idx="4">
                  <c:v>-0.50863176777482755</c:v>
                </c:pt>
                <c:pt idx="5">
                  <c:v>-0.29747440992743418</c:v>
                </c:pt>
                <c:pt idx="6">
                  <c:v>-0.85861229867440603</c:v>
                </c:pt>
                <c:pt idx="7">
                  <c:v>-0.82005022124587423</c:v>
                </c:pt>
                <c:pt idx="8">
                  <c:v>0.23122034263312635</c:v>
                </c:pt>
                <c:pt idx="9">
                  <c:v>-0.45651630355699602</c:v>
                </c:pt>
                <c:pt idx="10">
                  <c:v>-0.78426000904587423</c:v>
                </c:pt>
                <c:pt idx="11">
                  <c:v>-0.95976006766933408</c:v>
                </c:pt>
                <c:pt idx="12">
                  <c:v>-0.87234441039725619</c:v>
                </c:pt>
                <c:pt idx="13">
                  <c:v>-0.36138205281188973</c:v>
                </c:pt>
                <c:pt idx="14">
                  <c:v>-0.68767711172966972</c:v>
                </c:pt>
                <c:pt idx="15">
                  <c:v>0.72337437686603656</c:v>
                </c:pt>
                <c:pt idx="16">
                  <c:v>-0.72581899304164066</c:v>
                </c:pt>
                <c:pt idx="17">
                  <c:v>-0.83749396785274499</c:v>
                </c:pt>
                <c:pt idx="18">
                  <c:v>-0.89830606919466194</c:v>
                </c:pt>
                <c:pt idx="19">
                  <c:v>-0.87787230456294074</c:v>
                </c:pt>
                <c:pt idx="20">
                  <c:v>0.46222127704428245</c:v>
                </c:pt>
                <c:pt idx="21">
                  <c:v>0.4117821285783298</c:v>
                </c:pt>
                <c:pt idx="22">
                  <c:v>-0.91606374624805453</c:v>
                </c:pt>
                <c:pt idx="23">
                  <c:v>-0.23413975532464096</c:v>
                </c:pt>
                <c:pt idx="24">
                  <c:v>0.78846340297887874</c:v>
                </c:pt>
                <c:pt idx="25">
                  <c:v>-0.76341125954309441</c:v>
                </c:pt>
                <c:pt idx="26">
                  <c:v>-0.89893793791279986</c:v>
                </c:pt>
                <c:pt idx="27">
                  <c:v>-0.57497277575618433</c:v>
                </c:pt>
                <c:pt idx="28">
                  <c:v>-0.99290578482015812</c:v>
                </c:pt>
                <c:pt idx="29">
                  <c:v>-0.70040432971444921</c:v>
                </c:pt>
                <c:pt idx="30">
                  <c:v>-0.22991789521300759</c:v>
                </c:pt>
                <c:pt idx="31">
                  <c:v>-0.7856393242170211</c:v>
                </c:pt>
                <c:pt idx="32">
                  <c:v>-0.92175051836539545</c:v>
                </c:pt>
                <c:pt idx="33">
                  <c:v>0.76862703192890502</c:v>
                </c:pt>
                <c:pt idx="34">
                  <c:v>-0.17884850678677519</c:v>
                </c:pt>
              </c:numCache>
            </c:numRef>
          </c:xVal>
          <c:yVal>
            <c:numRef>
              <c:f>Figure_16!$F$8:$F$42</c:f>
              <c:numCache>
                <c:formatCode>0.00</c:formatCode>
                <c:ptCount val="35"/>
                <c:pt idx="0">
                  <c:v>-0.86432672458940751</c:v>
                </c:pt>
                <c:pt idx="1">
                  <c:v>-0.97696676780541447</c:v>
                </c:pt>
                <c:pt idx="2">
                  <c:v>0.1618668632511594</c:v>
                </c:pt>
                <c:pt idx="3">
                  <c:v>0.84097622308966813</c:v>
                </c:pt>
                <c:pt idx="4">
                  <c:v>-0.89586636466066782</c:v>
                </c:pt>
                <c:pt idx="5">
                  <c:v>-0.87038957508596415</c:v>
                </c:pt>
                <c:pt idx="6">
                  <c:v>-0.90889609195163057</c:v>
                </c:pt>
                <c:pt idx="7">
                  <c:v>-0.75795843123287954</c:v>
                </c:pt>
                <c:pt idx="8">
                  <c:v>-0.49901208243059741</c:v>
                </c:pt>
                <c:pt idx="9">
                  <c:v>0.85853325143068582</c:v>
                </c:pt>
                <c:pt idx="10">
                  <c:v>0.73638332368849868</c:v>
                </c:pt>
                <c:pt idx="11">
                  <c:v>0.75094399212420304</c:v>
                </c:pt>
                <c:pt idx="12">
                  <c:v>0.90695572994887452</c:v>
                </c:pt>
                <c:pt idx="13">
                  <c:v>0.34151128259788815</c:v>
                </c:pt>
                <c:pt idx="14">
                  <c:v>0.99899548203667277</c:v>
                </c:pt>
                <c:pt idx="15">
                  <c:v>-0.96641189673427008</c:v>
                </c:pt>
                <c:pt idx="16">
                  <c:v>0.64636384750175768</c:v>
                </c:pt>
                <c:pt idx="17">
                  <c:v>0.46906493809349115</c:v>
                </c:pt>
                <c:pt idx="18">
                  <c:v>-0.50553813800674652</c:v>
                </c:pt>
                <c:pt idx="19">
                  <c:v>0.29726733306454595</c:v>
                </c:pt>
                <c:pt idx="20">
                  <c:v>-0.94414416077736385</c:v>
                </c:pt>
                <c:pt idx="21">
                  <c:v>-0.7868885851183467</c:v>
                </c:pt>
                <c:pt idx="22">
                  <c:v>0.96765741406642936</c:v>
                </c:pt>
                <c:pt idx="23">
                  <c:v>-0.74384546628836967</c:v>
                </c:pt>
                <c:pt idx="24">
                  <c:v>-0.79949006641758757</c:v>
                </c:pt>
                <c:pt idx="25">
                  <c:v>0.40493716547661307</c:v>
                </c:pt>
                <c:pt idx="26">
                  <c:v>0.85205604934373491</c:v>
                </c:pt>
                <c:pt idx="27">
                  <c:v>0.80077011343535998</c:v>
                </c:pt>
                <c:pt idx="28">
                  <c:v>0.79335098605009435</c:v>
                </c:pt>
                <c:pt idx="29">
                  <c:v>0.11100308174172616</c:v>
                </c:pt>
                <c:pt idx="30">
                  <c:v>-0.98978365395553325</c:v>
                </c:pt>
                <c:pt idx="31">
                  <c:v>-0.58010636631022239</c:v>
                </c:pt>
                <c:pt idx="32">
                  <c:v>0.797522077605197</c:v>
                </c:pt>
                <c:pt idx="33">
                  <c:v>-0.85501846867851317</c:v>
                </c:pt>
                <c:pt idx="34">
                  <c:v>1</c:v>
                </c:pt>
              </c:numCache>
            </c:numRef>
          </c:yVal>
        </c:ser>
        <c:ser>
          <c:idx val="2"/>
          <c:order val="1"/>
          <c:tx>
            <c:strRef>
              <c:f>Figure_16!$G$5</c:f>
              <c:strCache>
                <c:ptCount val="1"/>
                <c:pt idx="0">
                  <c:v>Mathematics Score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>
                  <a:alpha val="75000"/>
                </a:schemeClr>
              </a:solidFill>
            </c:spPr>
          </c:marker>
          <c:dPt>
            <c:idx val="15"/>
            <c:marker>
              <c:symbol val="circle"/>
              <c:size val="12"/>
              <c:spPr>
                <a:solidFill>
                  <a:srgbClr val="6DFB03"/>
                </a:solidFill>
              </c:spPr>
            </c:marker>
          </c:dPt>
          <c:xVal>
            <c:numRef>
              <c:f>Figure_16!$P$8:$P$42</c:f>
              <c:numCache>
                <c:formatCode>0.00</c:formatCode>
                <c:ptCount val="35"/>
                <c:pt idx="0">
                  <c:v>-0.30026708959184673</c:v>
                </c:pt>
                <c:pt idx="1">
                  <c:v>0.50445152487390699</c:v>
                </c:pt>
                <c:pt idx="2">
                  <c:v>-0.61028748033761382</c:v>
                </c:pt>
                <c:pt idx="3">
                  <c:v>-0.99431853750939003</c:v>
                </c:pt>
                <c:pt idx="4">
                  <c:v>-0.50863176777482755</c:v>
                </c:pt>
                <c:pt idx="5">
                  <c:v>-0.29747440992743418</c:v>
                </c:pt>
                <c:pt idx="6">
                  <c:v>-0.85861229867440603</c:v>
                </c:pt>
                <c:pt idx="7">
                  <c:v>-0.82005022124587423</c:v>
                </c:pt>
                <c:pt idx="8">
                  <c:v>0.23122034263312635</c:v>
                </c:pt>
                <c:pt idx="9">
                  <c:v>-0.45651630355699602</c:v>
                </c:pt>
                <c:pt idx="10">
                  <c:v>-0.78426000904587423</c:v>
                </c:pt>
                <c:pt idx="11">
                  <c:v>-0.95976006766933408</c:v>
                </c:pt>
                <c:pt idx="12">
                  <c:v>-0.87234441039725619</c:v>
                </c:pt>
                <c:pt idx="13">
                  <c:v>-0.36138205281188973</c:v>
                </c:pt>
                <c:pt idx="14">
                  <c:v>-0.68767711172966972</c:v>
                </c:pt>
                <c:pt idx="15">
                  <c:v>0.72337437686603656</c:v>
                </c:pt>
                <c:pt idx="16">
                  <c:v>-0.72581899304164066</c:v>
                </c:pt>
                <c:pt idx="17">
                  <c:v>-0.83749396785274499</c:v>
                </c:pt>
                <c:pt idx="18">
                  <c:v>-0.89830606919466194</c:v>
                </c:pt>
                <c:pt idx="19">
                  <c:v>-0.87787230456294074</c:v>
                </c:pt>
                <c:pt idx="20">
                  <c:v>0.46222127704428245</c:v>
                </c:pt>
                <c:pt idx="21">
                  <c:v>0.4117821285783298</c:v>
                </c:pt>
                <c:pt idx="22">
                  <c:v>-0.91606374624805453</c:v>
                </c:pt>
                <c:pt idx="23">
                  <c:v>-0.23413975532464096</c:v>
                </c:pt>
                <c:pt idx="24">
                  <c:v>0.78846340297887874</c:v>
                </c:pt>
                <c:pt idx="25">
                  <c:v>-0.76341125954309441</c:v>
                </c:pt>
                <c:pt idx="26">
                  <c:v>-0.89893793791279986</c:v>
                </c:pt>
                <c:pt idx="27">
                  <c:v>-0.57497277575618433</c:v>
                </c:pt>
                <c:pt idx="28">
                  <c:v>-0.99290578482015812</c:v>
                </c:pt>
                <c:pt idx="29">
                  <c:v>-0.70040432971444921</c:v>
                </c:pt>
                <c:pt idx="30">
                  <c:v>-0.22991789521300759</c:v>
                </c:pt>
                <c:pt idx="31">
                  <c:v>-0.7856393242170211</c:v>
                </c:pt>
                <c:pt idx="32">
                  <c:v>-0.92175051836539545</c:v>
                </c:pt>
                <c:pt idx="33">
                  <c:v>0.76862703192890502</c:v>
                </c:pt>
                <c:pt idx="34">
                  <c:v>-0.17884850678677519</c:v>
                </c:pt>
              </c:numCache>
            </c:numRef>
          </c:xVal>
          <c:yVal>
            <c:numRef>
              <c:f>Figure_16!$K$8:$K$42</c:f>
              <c:numCache>
                <c:formatCode>0.00</c:formatCode>
                <c:ptCount val="35"/>
                <c:pt idx="0">
                  <c:v>-0.82101139268143175</c:v>
                </c:pt>
                <c:pt idx="1">
                  <c:v>-0.92750345112393007</c:v>
                </c:pt>
                <c:pt idx="2">
                  <c:v>-0.996682164369734</c:v>
                </c:pt>
                <c:pt idx="3">
                  <c:v>-0.99593792330388065</c:v>
                </c:pt>
                <c:pt idx="4">
                  <c:v>-0.95539816143148837</c:v>
                </c:pt>
                <c:pt idx="5">
                  <c:v>-0.9835791443648475</c:v>
                </c:pt>
                <c:pt idx="6">
                  <c:v>-0.9966293380987753</c:v>
                </c:pt>
                <c:pt idx="7">
                  <c:v>-0.88922112880918747</c:v>
                </c:pt>
                <c:pt idx="8">
                  <c:v>-0.84959929389125266</c:v>
                </c:pt>
                <c:pt idx="9">
                  <c:v>-0.37090877623564306</c:v>
                </c:pt>
                <c:pt idx="10">
                  <c:v>0.9350719828346683</c:v>
                </c:pt>
                <c:pt idx="11">
                  <c:v>-0.89231176005751367</c:v>
                </c:pt>
                <c:pt idx="12">
                  <c:v>-0.9687310509268241</c:v>
                </c:pt>
                <c:pt idx="13">
                  <c:v>-0.93799331421761623</c:v>
                </c:pt>
                <c:pt idx="14">
                  <c:v>-0.27247053366701307</c:v>
                </c:pt>
                <c:pt idx="15">
                  <c:v>-0.97339309912936456</c:v>
                </c:pt>
                <c:pt idx="16">
                  <c:v>6.3860505531380035E-2</c:v>
                </c:pt>
                <c:pt idx="17">
                  <c:v>-0.75324572653283273</c:v>
                </c:pt>
                <c:pt idx="18">
                  <c:v>-0.96813304033068392</c:v>
                </c:pt>
                <c:pt idx="19">
                  <c:v>-0.99520570891718818</c:v>
                </c:pt>
                <c:pt idx="20">
                  <c:v>-0.55296498084214518</c:v>
                </c:pt>
                <c:pt idx="21">
                  <c:v>-0.98021381065642188</c:v>
                </c:pt>
                <c:pt idx="22">
                  <c:v>0.92898750641298933</c:v>
                </c:pt>
                <c:pt idx="23">
                  <c:v>-0.99788257676457326</c:v>
                </c:pt>
                <c:pt idx="24">
                  <c:v>-0.98775511821655249</c:v>
                </c:pt>
                <c:pt idx="25">
                  <c:v>-0.78904841193479236</c:v>
                </c:pt>
                <c:pt idx="26">
                  <c:v>-0.99999394018755861</c:v>
                </c:pt>
                <c:pt idx="27">
                  <c:v>0.64456839151223777</c:v>
                </c:pt>
                <c:pt idx="28">
                  <c:v>-0.96503100993793922</c:v>
                </c:pt>
                <c:pt idx="29">
                  <c:v>-0.85582881811409839</c:v>
                </c:pt>
                <c:pt idx="30">
                  <c:v>-0.9969571735854883</c:v>
                </c:pt>
                <c:pt idx="31">
                  <c:v>-0.68860190615179817</c:v>
                </c:pt>
                <c:pt idx="32">
                  <c:v>-0.99649165169352005</c:v>
                </c:pt>
                <c:pt idx="33">
                  <c:v>-0.97053321798885239</c:v>
                </c:pt>
                <c:pt idx="34">
                  <c:v>-0.46099817424570699</c:v>
                </c:pt>
              </c:numCache>
            </c:numRef>
          </c:yVal>
        </c:ser>
        <c:axId val="103229696"/>
        <c:axId val="103256448"/>
      </c:scatterChart>
      <c:valAx>
        <c:axId val="103229696"/>
        <c:scaling>
          <c:orientation val="minMax"/>
          <c:min val="-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Change in proportion</a:t>
                </a:r>
                <a:r>
                  <a:rPr lang="en-CA" baseline="0"/>
                  <a:t> of not-reached items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40621473097112853"/>
              <c:y val="0.92221895291964529"/>
            </c:manualLayout>
          </c:layout>
        </c:title>
        <c:numFmt formatCode="0.0" sourceLinked="0"/>
        <c:tickLblPos val="nextTo"/>
        <c:crossAx val="103256448"/>
        <c:crossesAt val="-1"/>
        <c:crossBetween val="midCat"/>
        <c:majorUnit val="0.2"/>
      </c:valAx>
      <c:valAx>
        <c:axId val="103256448"/>
        <c:scaling>
          <c:orientation val="minMax"/>
          <c:max val="1"/>
          <c:min val="-1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Change in percent correct score</a:t>
                </a:r>
              </a:p>
            </c:rich>
          </c:tx>
          <c:layout>
            <c:manualLayout>
              <c:xMode val="edge"/>
              <c:yMode val="edge"/>
              <c:x val="1.7916666666666671E-2"/>
              <c:y val="0.35655592408473902"/>
            </c:manualLayout>
          </c:layout>
        </c:title>
        <c:numFmt formatCode="0.0" sourceLinked="0"/>
        <c:tickLblPos val="nextTo"/>
        <c:crossAx val="103229696"/>
        <c:crossesAt val="-1"/>
        <c:crossBetween val="midCat"/>
      </c:valAx>
    </c:plotArea>
    <c:legend>
      <c:legendPos val="r"/>
      <c:layout>
        <c:manualLayout>
          <c:xMode val="edge"/>
          <c:yMode val="edge"/>
          <c:x val="0.75977956856955486"/>
          <c:y val="0.17772511117817191"/>
          <c:w val="0.22122429371869284"/>
          <c:h val="0.10820527697195757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tx>
            <c:v>2003</c:v>
          </c:tx>
          <c:spPr>
            <a:ln w="28575">
              <a:noFill/>
            </a:ln>
          </c:spPr>
          <c:marker>
            <c:symbol val="diamond"/>
            <c:size val="3"/>
          </c:marker>
          <c:trendline>
            <c:name>2003 trendline</c:name>
            <c:trendlineType val="linear"/>
            <c:dispRSqr val="1"/>
            <c:trendlineLbl>
              <c:layout>
                <c:manualLayout>
                  <c:x val="0.1521323357711962"/>
                  <c:y val="-1.2286481431200442E-2"/>
                </c:manualLayout>
              </c:layout>
              <c:numFmt formatCode="General" sourceLinked="0"/>
            </c:trendlineLbl>
          </c:trendline>
          <c:xVal>
            <c:numRef>
              <c:f>Figure_16!#REF!</c:f>
            </c:numRef>
          </c:xVal>
          <c:yVal>
            <c:numRef>
              <c:f>Figure_16!#REF!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1"/>
          <c:order val="1"/>
          <c:tx>
            <c:v>2006</c:v>
          </c:tx>
          <c:spPr>
            <a:ln w="28575">
              <a:noFill/>
            </a:ln>
          </c:spPr>
          <c:marker>
            <c:symbol val="square"/>
            <c:size val="3"/>
          </c:marker>
          <c:trendline>
            <c:name>2006 trendline</c:name>
            <c:spPr>
              <a:ln>
                <a:prstDash val="lgDash"/>
              </a:ln>
            </c:spPr>
            <c:trendlineType val="linear"/>
            <c:dispRSqr val="1"/>
            <c:trendlineLbl>
              <c:layout>
                <c:manualLayout>
                  <c:x val="0.1568772942528093"/>
                  <c:y val="-1.2453917398256286E-2"/>
                </c:manualLayout>
              </c:layout>
              <c:numFmt formatCode="General" sourceLinked="0"/>
            </c:trendlineLbl>
          </c:trendline>
          <c:xVal>
            <c:numRef>
              <c:f>Figure_16!#REF!</c:f>
            </c:numRef>
          </c:xVal>
          <c:yVal>
            <c:numRef>
              <c:f>Figure_16!#REF!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ser>
          <c:idx val="2"/>
          <c:order val="2"/>
          <c:tx>
            <c:v>2009</c:v>
          </c:tx>
          <c:spPr>
            <a:ln w="28575">
              <a:noFill/>
            </a:ln>
          </c:spPr>
          <c:marker>
            <c:symbol val="triangle"/>
            <c:size val="3"/>
          </c:marker>
          <c:trendline>
            <c:name>2009 trendline</c:name>
            <c:spPr>
              <a:ln>
                <a:prstDash val="dash"/>
              </a:ln>
            </c:spPr>
            <c:trendlineType val="linear"/>
            <c:dispRSqr val="1"/>
            <c:trendlineLbl>
              <c:layout>
                <c:manualLayout>
                  <c:x val="0.1568772942528093"/>
                  <c:y val="6.5785742299453954E-3"/>
                </c:manualLayout>
              </c:layout>
              <c:numFmt formatCode="General" sourceLinked="0"/>
            </c:trendlineLbl>
          </c:trendline>
          <c:xVal>
            <c:numRef>
              <c:f>Figure_16!#REF!</c:f>
            </c:numRef>
          </c:xVal>
          <c:yVal>
            <c:numRef>
              <c:f>Figure_16!#REF!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</c:ser>
        <c:axId val="103575552"/>
        <c:axId val="103577472"/>
      </c:scatterChart>
      <c:valAx>
        <c:axId val="103575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PISA 2000 missing</a:t>
                </a:r>
                <a:r>
                  <a:rPr lang="en-CA" baseline="0"/>
                  <a:t> response rate (per item) </a:t>
                </a:r>
                <a:r>
                  <a:rPr lang="en-CA"/>
                  <a:t>  </a:t>
                </a:r>
              </a:p>
            </c:rich>
          </c:tx>
        </c:title>
        <c:numFmt formatCode="0.00" sourceLinked="1"/>
        <c:tickLblPos val="nextTo"/>
        <c:crossAx val="103577472"/>
        <c:crosses val="autoZero"/>
        <c:crossBetween val="midCat"/>
      </c:valAx>
      <c:valAx>
        <c:axId val="10357747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Subsequent years missing response</a:t>
                </a:r>
                <a:r>
                  <a:rPr lang="en-CA" baseline="0"/>
                  <a:t> rates</a:t>
                </a:r>
              </a:p>
              <a:p>
                <a:pPr>
                  <a:defRPr/>
                </a:pPr>
                <a:r>
                  <a:rPr lang="en-CA" baseline="0"/>
                  <a:t> (per item)</a:t>
                </a:r>
                <a:endParaRPr lang="en-CA"/>
              </a:p>
            </c:rich>
          </c:tx>
        </c:title>
        <c:numFmt formatCode="General" sourceLinked="1"/>
        <c:tickLblPos val="nextTo"/>
        <c:crossAx val="103575552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13655336677221414"/>
          <c:y val="4.9084985066521918E-2"/>
          <c:w val="0.23055827985914573"/>
          <c:h val="0.41569915829486831"/>
        </c:manualLayout>
      </c:layout>
      <c:overlay val="1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tx>
            <c:v>2003</c:v>
          </c:tx>
          <c:spPr>
            <a:ln w="28575">
              <a:noFill/>
            </a:ln>
          </c:spPr>
          <c:marker>
            <c:symbol val="diamond"/>
            <c:size val="3"/>
          </c:marker>
          <c:trendline>
            <c:name>2003 trendline</c:name>
            <c:trendlineType val="linear"/>
            <c:dispRSqr val="1"/>
            <c:trendlineLbl>
              <c:layout>
                <c:manualLayout>
                  <c:x val="0.1521323357711962"/>
                  <c:y val="-1.2286481431200442E-2"/>
                </c:manualLayout>
              </c:layout>
              <c:numFmt formatCode="General" sourceLinked="0"/>
            </c:trendlineLbl>
          </c:trendline>
          <c:xVal>
            <c:numRef>
              <c:f>Figure_17!$B$7:$B$41</c:f>
              <c:numCache>
                <c:formatCode>0.00</c:formatCode>
                <c:ptCount val="35"/>
                <c:pt idx="0">
                  <c:v>6.1102935668579557E-2</c:v>
                </c:pt>
                <c:pt idx="1">
                  <c:v>7.7096836650685577E-2</c:v>
                </c:pt>
                <c:pt idx="2">
                  <c:v>8.0670299865179734E-2</c:v>
                </c:pt>
                <c:pt idx="3">
                  <c:v>0.15686350521272188</c:v>
                </c:pt>
                <c:pt idx="4">
                  <c:v>4.9001704962375173E-2</c:v>
                </c:pt>
                <c:pt idx="5">
                  <c:v>0.1000325955226975</c:v>
                </c:pt>
                <c:pt idx="6">
                  <c:v>0.1064644879423846</c:v>
                </c:pt>
                <c:pt idx="7">
                  <c:v>5.6738198156193881E-2</c:v>
                </c:pt>
                <c:pt idx="8">
                  <c:v>9.2892282630262391E-2</c:v>
                </c:pt>
                <c:pt idx="9">
                  <c:v>0.11632450953264854</c:v>
                </c:pt>
                <c:pt idx="10">
                  <c:v>0.12736101945996076</c:v>
                </c:pt>
                <c:pt idx="11">
                  <c:v>5.6875107897060136E-2</c:v>
                </c:pt>
                <c:pt idx="12">
                  <c:v>0.10502826023016164</c:v>
                </c:pt>
                <c:pt idx="13">
                  <c:v>7.7251886980641074E-2</c:v>
                </c:pt>
                <c:pt idx="14">
                  <c:v>0.10855869754174866</c:v>
                </c:pt>
                <c:pt idx="15">
                  <c:v>5.4027011038361064E-2</c:v>
                </c:pt>
                <c:pt idx="16">
                  <c:v>0.12419810694872194</c:v>
                </c:pt>
                <c:pt idx="17">
                  <c:v>9.7704800546183038E-2</c:v>
                </c:pt>
                <c:pt idx="18">
                  <c:v>5.204768266058292E-2</c:v>
                </c:pt>
                <c:pt idx="19">
                  <c:v>0.13301060739147635</c:v>
                </c:pt>
                <c:pt idx="20">
                  <c:v>0.11367195344350443</c:v>
                </c:pt>
                <c:pt idx="21">
                  <c:v>0.13752034951563757</c:v>
                </c:pt>
                <c:pt idx="22">
                  <c:v>9.5679969309099264E-2</c:v>
                </c:pt>
                <c:pt idx="23">
                  <c:v>2.2603629074370565E-2</c:v>
                </c:pt>
                <c:pt idx="24">
                  <c:v>5.5756827371664763E-2</c:v>
                </c:pt>
                <c:pt idx="25">
                  <c:v>9.1768068073958486E-2</c:v>
                </c:pt>
                <c:pt idx="26">
                  <c:v>0.12313359847693957</c:v>
                </c:pt>
                <c:pt idx="27">
                  <c:v>0.10751075099978601</c:v>
                </c:pt>
                <c:pt idx="28">
                  <c:v>0.114184795133366</c:v>
                </c:pt>
                <c:pt idx="29">
                  <c:v>8.6446405395044001E-2</c:v>
                </c:pt>
                <c:pt idx="30">
                  <c:v>8.2923969971274242E-2</c:v>
                </c:pt>
                <c:pt idx="31">
                  <c:v>9.7487083689204598E-2</c:v>
                </c:pt>
                <c:pt idx="32">
                  <c:v>5.5359586888905209E-2</c:v>
                </c:pt>
                <c:pt idx="33">
                  <c:v>6.3549046979648818E-2</c:v>
                </c:pt>
                <c:pt idx="34">
                  <c:v>4.9937402706259945E-2</c:v>
                </c:pt>
              </c:numCache>
            </c:numRef>
          </c:xVal>
          <c:yVal>
            <c:numRef>
              <c:f>Figure_17!$C$7:$C$41</c:f>
              <c:numCache>
                <c:formatCode>0.00</c:formatCode>
                <c:ptCount val="35"/>
                <c:pt idx="0">
                  <c:v>7.0526346400553191E-2</c:v>
                </c:pt>
                <c:pt idx="1">
                  <c:v>0.11091865937076577</c:v>
                </c:pt>
                <c:pt idx="2">
                  <c:v>9.0048013548596609E-2</c:v>
                </c:pt>
                <c:pt idx="3">
                  <c:v>0.18716219585043814</c:v>
                </c:pt>
                <c:pt idx="4">
                  <c:v>5.1877960929320989E-2</c:v>
                </c:pt>
                <c:pt idx="5">
                  <c:v>0.1080136179874463</c:v>
                </c:pt>
                <c:pt idx="6">
                  <c:v>0.11907597010185185</c:v>
                </c:pt>
                <c:pt idx="7">
                  <c:v>5.4780663685251321E-2</c:v>
                </c:pt>
                <c:pt idx="8">
                  <c:v>0.10628638073932627</c:v>
                </c:pt>
                <c:pt idx="9">
                  <c:v>0.11667687565797766</c:v>
                </c:pt>
                <c:pt idx="10">
                  <c:v>0.16188375018790011</c:v>
                </c:pt>
                <c:pt idx="11">
                  <c:v>5.686042289180418E-2</c:v>
                </c:pt>
                <c:pt idx="12">
                  <c:v>0.11009879316531347</c:v>
                </c:pt>
                <c:pt idx="13">
                  <c:v>8.1076459447322974E-2</c:v>
                </c:pt>
                <c:pt idx="14">
                  <c:v>0.14812041630872544</c:v>
                </c:pt>
                <c:pt idx="15">
                  <c:v>6.5635600451552534E-2</c:v>
                </c:pt>
                <c:pt idx="16">
                  <c:v>0.15354806262509021</c:v>
                </c:pt>
                <c:pt idx="17">
                  <c:v>0.10339313627782004</c:v>
                </c:pt>
                <c:pt idx="18">
                  <c:v>6.8863678830760222E-2</c:v>
                </c:pt>
                <c:pt idx="19">
                  <c:v>0.10584965311914343</c:v>
                </c:pt>
                <c:pt idx="20">
                  <c:v>7.3726054677364372E-2</c:v>
                </c:pt>
                <c:pt idx="21">
                  <c:v>0.12234369791364408</c:v>
                </c:pt>
                <c:pt idx="22">
                  <c:v>0.12784527235568846</c:v>
                </c:pt>
                <c:pt idx="23">
                  <c:v>3.1334562708906798E-2</c:v>
                </c:pt>
                <c:pt idx="24">
                  <c:v>7.3136775587335959E-2</c:v>
                </c:pt>
                <c:pt idx="25">
                  <c:v>0.13139707087417463</c:v>
                </c:pt>
                <c:pt idx="26">
                  <c:v>0.11707635482606632</c:v>
                </c:pt>
                <c:pt idx="27">
                  <c:v>0.11940622463552628</c:v>
                </c:pt>
                <c:pt idx="28">
                  <c:v>0.13079511960014104</c:v>
                </c:pt>
                <c:pt idx="29">
                  <c:v>0.12618317682009197</c:v>
                </c:pt>
                <c:pt idx="30">
                  <c:v>9.9814964346728027E-2</c:v>
                </c:pt>
                <c:pt idx="31">
                  <c:v>9.5369076505841768E-2</c:v>
                </c:pt>
                <c:pt idx="32">
                  <c:v>0.11012463669573279</c:v>
                </c:pt>
                <c:pt idx="33">
                  <c:v>7.8896810138764858E-2</c:v>
                </c:pt>
                <c:pt idx="34">
                  <c:v>6.295066127394118E-2</c:v>
                </c:pt>
              </c:numCache>
            </c:numRef>
          </c:yVal>
        </c:ser>
        <c:ser>
          <c:idx val="1"/>
          <c:order val="1"/>
          <c:tx>
            <c:v>2006</c:v>
          </c:tx>
          <c:spPr>
            <a:ln w="28575">
              <a:noFill/>
            </a:ln>
          </c:spPr>
          <c:marker>
            <c:symbol val="square"/>
            <c:size val="3"/>
          </c:marker>
          <c:trendline>
            <c:name>2006 trendline</c:name>
            <c:spPr>
              <a:ln>
                <a:prstDash val="lgDash"/>
              </a:ln>
            </c:spPr>
            <c:trendlineType val="linear"/>
            <c:dispRSqr val="1"/>
            <c:trendlineLbl>
              <c:layout>
                <c:manualLayout>
                  <c:x val="0.1568772942528093"/>
                  <c:y val="-1.2453917398256286E-2"/>
                </c:manualLayout>
              </c:layout>
              <c:numFmt formatCode="General" sourceLinked="0"/>
            </c:trendlineLbl>
          </c:trendline>
          <c:xVal>
            <c:numRef>
              <c:f>Figure_17!$B$7:$B$41</c:f>
              <c:numCache>
                <c:formatCode>0.00</c:formatCode>
                <c:ptCount val="35"/>
                <c:pt idx="0">
                  <c:v>6.1102935668579557E-2</c:v>
                </c:pt>
                <c:pt idx="1">
                  <c:v>7.7096836650685577E-2</c:v>
                </c:pt>
                <c:pt idx="2">
                  <c:v>8.0670299865179734E-2</c:v>
                </c:pt>
                <c:pt idx="3">
                  <c:v>0.15686350521272188</c:v>
                </c:pt>
                <c:pt idx="4">
                  <c:v>4.9001704962375173E-2</c:v>
                </c:pt>
                <c:pt idx="5">
                  <c:v>0.1000325955226975</c:v>
                </c:pt>
                <c:pt idx="6">
                  <c:v>0.1064644879423846</c:v>
                </c:pt>
                <c:pt idx="7">
                  <c:v>5.6738198156193881E-2</c:v>
                </c:pt>
                <c:pt idx="8">
                  <c:v>9.2892282630262391E-2</c:v>
                </c:pt>
                <c:pt idx="9">
                  <c:v>0.11632450953264854</c:v>
                </c:pt>
                <c:pt idx="10">
                  <c:v>0.12736101945996076</c:v>
                </c:pt>
                <c:pt idx="11">
                  <c:v>5.6875107897060136E-2</c:v>
                </c:pt>
                <c:pt idx="12">
                  <c:v>0.10502826023016164</c:v>
                </c:pt>
                <c:pt idx="13">
                  <c:v>7.7251886980641074E-2</c:v>
                </c:pt>
                <c:pt idx="14">
                  <c:v>0.10855869754174866</c:v>
                </c:pt>
                <c:pt idx="15">
                  <c:v>5.4027011038361064E-2</c:v>
                </c:pt>
                <c:pt idx="16">
                  <c:v>0.12419810694872194</c:v>
                </c:pt>
                <c:pt idx="17">
                  <c:v>9.7704800546183038E-2</c:v>
                </c:pt>
                <c:pt idx="18">
                  <c:v>5.204768266058292E-2</c:v>
                </c:pt>
                <c:pt idx="19">
                  <c:v>0.13301060739147635</c:v>
                </c:pt>
                <c:pt idx="20">
                  <c:v>0.11367195344350443</c:v>
                </c:pt>
                <c:pt idx="21">
                  <c:v>0.13752034951563757</c:v>
                </c:pt>
                <c:pt idx="22">
                  <c:v>9.5679969309099264E-2</c:v>
                </c:pt>
                <c:pt idx="23">
                  <c:v>2.2603629074370565E-2</c:v>
                </c:pt>
                <c:pt idx="24">
                  <c:v>5.5756827371664763E-2</c:v>
                </c:pt>
                <c:pt idx="25">
                  <c:v>9.1768068073958486E-2</c:v>
                </c:pt>
                <c:pt idx="26">
                  <c:v>0.12313359847693957</c:v>
                </c:pt>
                <c:pt idx="27">
                  <c:v>0.10751075099978601</c:v>
                </c:pt>
                <c:pt idx="28">
                  <c:v>0.114184795133366</c:v>
                </c:pt>
                <c:pt idx="29">
                  <c:v>8.6446405395044001E-2</c:v>
                </c:pt>
                <c:pt idx="30">
                  <c:v>8.2923969971274242E-2</c:v>
                </c:pt>
                <c:pt idx="31">
                  <c:v>9.7487083689204598E-2</c:v>
                </c:pt>
                <c:pt idx="32">
                  <c:v>5.5359586888905209E-2</c:v>
                </c:pt>
                <c:pt idx="33">
                  <c:v>6.3549046979648818E-2</c:v>
                </c:pt>
                <c:pt idx="34">
                  <c:v>4.9937402706259945E-2</c:v>
                </c:pt>
              </c:numCache>
            </c:numRef>
          </c:xVal>
          <c:yVal>
            <c:numRef>
              <c:f>Figure_17!$D$7:$D$41</c:f>
              <c:numCache>
                <c:formatCode>0.00</c:formatCode>
                <c:ptCount val="35"/>
                <c:pt idx="0">
                  <c:v>5.6849487953681083E-2</c:v>
                </c:pt>
                <c:pt idx="1">
                  <c:v>8.2448263600460925E-2</c:v>
                </c:pt>
                <c:pt idx="2">
                  <c:v>7.1481802235157696E-2</c:v>
                </c:pt>
                <c:pt idx="3">
                  <c:v>0.14690317588403112</c:v>
                </c:pt>
                <c:pt idx="4">
                  <c:v>4.4286904126674666E-2</c:v>
                </c:pt>
                <c:pt idx="5">
                  <c:v>9.8072870713040411E-2</c:v>
                </c:pt>
                <c:pt idx="6">
                  <c:v>8.8932831018550235E-2</c:v>
                </c:pt>
                <c:pt idx="7">
                  <c:v>4.167654159925404E-2</c:v>
                </c:pt>
                <c:pt idx="8">
                  <c:v>9.6219351220403926E-2</c:v>
                </c:pt>
                <c:pt idx="9">
                  <c:v>8.644382787365433E-2</c:v>
                </c:pt>
                <c:pt idx="10">
                  <c:v>0.11759528354837301</c:v>
                </c:pt>
                <c:pt idx="11">
                  <c:v>4.1113919293592031E-2</c:v>
                </c:pt>
                <c:pt idx="12">
                  <c:v>8.0907567368799324E-2</c:v>
                </c:pt>
                <c:pt idx="13">
                  <c:v>7.1987613615499269E-2</c:v>
                </c:pt>
                <c:pt idx="14">
                  <c:v>8.6992593335473323E-2</c:v>
                </c:pt>
                <c:pt idx="15">
                  <c:v>5.932363857659903E-2</c:v>
                </c:pt>
                <c:pt idx="16">
                  <c:v>0.12806009058621245</c:v>
                </c:pt>
                <c:pt idx="17">
                  <c:v>9.3600937526170977E-2</c:v>
                </c:pt>
                <c:pt idx="18">
                  <c:v>4.8283660175133115E-2</c:v>
                </c:pt>
                <c:pt idx="19">
                  <c:v>7.0579485396197933E-2</c:v>
                </c:pt>
                <c:pt idx="20">
                  <c:v>5.7787316850464357E-2</c:v>
                </c:pt>
                <c:pt idx="21">
                  <c:v>9.3939999667003365E-2</c:v>
                </c:pt>
                <c:pt idx="22">
                  <c:v>6.6271060077463362E-2</c:v>
                </c:pt>
                <c:pt idx="23">
                  <c:v>2.3011844056237928E-2</c:v>
                </c:pt>
                <c:pt idx="24">
                  <c:v>5.7385469313664984E-2</c:v>
                </c:pt>
                <c:pt idx="25">
                  <c:v>9.9139969496092883E-2</c:v>
                </c:pt>
                <c:pt idx="26">
                  <c:v>8.5037596453474557E-2</c:v>
                </c:pt>
                <c:pt idx="27">
                  <c:v>9.9365462750244091E-2</c:v>
                </c:pt>
                <c:pt idx="28">
                  <c:v>0.1044937167670215</c:v>
                </c:pt>
                <c:pt idx="29">
                  <c:v>0.10194545785985908</c:v>
                </c:pt>
                <c:pt idx="30">
                  <c:v>8.5220617182402827E-2</c:v>
                </c:pt>
                <c:pt idx="31">
                  <c:v>6.9672705509841518E-2</c:v>
                </c:pt>
                <c:pt idx="32">
                  <c:v>7.3558416955881389E-2</c:v>
                </c:pt>
                <c:pt idx="33">
                  <c:v>7.1700688091752535E-2</c:v>
                </c:pt>
                <c:pt idx="34">
                  <c:v>5.4816447894747711E-2</c:v>
                </c:pt>
              </c:numCache>
            </c:numRef>
          </c:yVal>
        </c:ser>
        <c:ser>
          <c:idx val="2"/>
          <c:order val="2"/>
          <c:tx>
            <c:v>2009</c:v>
          </c:tx>
          <c:spPr>
            <a:ln w="28575">
              <a:noFill/>
            </a:ln>
          </c:spPr>
          <c:marker>
            <c:symbol val="triangle"/>
            <c:size val="3"/>
          </c:marker>
          <c:trendline>
            <c:name>2009 trendline</c:name>
            <c:spPr>
              <a:ln>
                <a:prstDash val="dash"/>
              </a:ln>
            </c:spPr>
            <c:trendlineType val="linear"/>
            <c:dispRSqr val="1"/>
            <c:trendlineLbl>
              <c:layout>
                <c:manualLayout>
                  <c:x val="0.1568772942528093"/>
                  <c:y val="6.5785742299453954E-3"/>
                </c:manualLayout>
              </c:layout>
              <c:numFmt formatCode="General" sourceLinked="0"/>
            </c:trendlineLbl>
          </c:trendline>
          <c:xVal>
            <c:numRef>
              <c:f>Figure_17!$B$7:$B$41</c:f>
              <c:numCache>
                <c:formatCode>0.00</c:formatCode>
                <c:ptCount val="35"/>
                <c:pt idx="0">
                  <c:v>6.1102935668579557E-2</c:v>
                </c:pt>
                <c:pt idx="1">
                  <c:v>7.7096836650685577E-2</c:v>
                </c:pt>
                <c:pt idx="2">
                  <c:v>8.0670299865179734E-2</c:v>
                </c:pt>
                <c:pt idx="3">
                  <c:v>0.15686350521272188</c:v>
                </c:pt>
                <c:pt idx="4">
                  <c:v>4.9001704962375173E-2</c:v>
                </c:pt>
                <c:pt idx="5">
                  <c:v>0.1000325955226975</c:v>
                </c:pt>
                <c:pt idx="6">
                  <c:v>0.1064644879423846</c:v>
                </c:pt>
                <c:pt idx="7">
                  <c:v>5.6738198156193881E-2</c:v>
                </c:pt>
                <c:pt idx="8">
                  <c:v>9.2892282630262391E-2</c:v>
                </c:pt>
                <c:pt idx="9">
                  <c:v>0.11632450953264854</c:v>
                </c:pt>
                <c:pt idx="10">
                  <c:v>0.12736101945996076</c:v>
                </c:pt>
                <c:pt idx="11">
                  <c:v>5.6875107897060136E-2</c:v>
                </c:pt>
                <c:pt idx="12">
                  <c:v>0.10502826023016164</c:v>
                </c:pt>
                <c:pt idx="13">
                  <c:v>7.7251886980641074E-2</c:v>
                </c:pt>
                <c:pt idx="14">
                  <c:v>0.10855869754174866</c:v>
                </c:pt>
                <c:pt idx="15">
                  <c:v>5.4027011038361064E-2</c:v>
                </c:pt>
                <c:pt idx="16">
                  <c:v>0.12419810694872194</c:v>
                </c:pt>
                <c:pt idx="17">
                  <c:v>9.7704800546183038E-2</c:v>
                </c:pt>
                <c:pt idx="18">
                  <c:v>5.204768266058292E-2</c:v>
                </c:pt>
                <c:pt idx="19">
                  <c:v>0.13301060739147635</c:v>
                </c:pt>
                <c:pt idx="20">
                  <c:v>0.11367195344350443</c:v>
                </c:pt>
                <c:pt idx="21">
                  <c:v>0.13752034951563757</c:v>
                </c:pt>
                <c:pt idx="22">
                  <c:v>9.5679969309099264E-2</c:v>
                </c:pt>
                <c:pt idx="23">
                  <c:v>2.2603629074370565E-2</c:v>
                </c:pt>
                <c:pt idx="24">
                  <c:v>5.5756827371664763E-2</c:v>
                </c:pt>
                <c:pt idx="25">
                  <c:v>9.1768068073958486E-2</c:v>
                </c:pt>
                <c:pt idx="26">
                  <c:v>0.12313359847693957</c:v>
                </c:pt>
                <c:pt idx="27">
                  <c:v>0.10751075099978601</c:v>
                </c:pt>
                <c:pt idx="28">
                  <c:v>0.114184795133366</c:v>
                </c:pt>
                <c:pt idx="29">
                  <c:v>8.6446405395044001E-2</c:v>
                </c:pt>
                <c:pt idx="30">
                  <c:v>8.2923969971274242E-2</c:v>
                </c:pt>
                <c:pt idx="31">
                  <c:v>9.7487083689204598E-2</c:v>
                </c:pt>
                <c:pt idx="32">
                  <c:v>5.5359586888905209E-2</c:v>
                </c:pt>
                <c:pt idx="33">
                  <c:v>6.3549046979648818E-2</c:v>
                </c:pt>
                <c:pt idx="34">
                  <c:v>4.9937402706259945E-2</c:v>
                </c:pt>
              </c:numCache>
            </c:numRef>
          </c:xVal>
          <c:yVal>
            <c:numRef>
              <c:f>Figure_17!$E$7:$E$41</c:f>
              <c:numCache>
                <c:formatCode>0.00</c:formatCode>
                <c:ptCount val="35"/>
                <c:pt idx="0">
                  <c:v>5.3331718569375131E-2</c:v>
                </c:pt>
                <c:pt idx="1">
                  <c:v>9.6065514652824119E-2</c:v>
                </c:pt>
                <c:pt idx="2">
                  <c:v>6.7248321764134797E-2</c:v>
                </c:pt>
                <c:pt idx="3">
                  <c:v>7.645790601091576E-2</c:v>
                </c:pt>
                <c:pt idx="4">
                  <c:v>4.3882775417372975E-2</c:v>
                </c:pt>
                <c:pt idx="5">
                  <c:v>0.10394871192958045</c:v>
                </c:pt>
                <c:pt idx="6">
                  <c:v>7.5963373906800594E-2</c:v>
                </c:pt>
                <c:pt idx="7">
                  <c:v>4.4020922285301058E-2</c:v>
                </c:pt>
                <c:pt idx="8">
                  <c:v>9.9209563858819697E-2</c:v>
                </c:pt>
                <c:pt idx="9">
                  <c:v>7.9771188443498203E-2</c:v>
                </c:pt>
                <c:pt idx="10">
                  <c:v>0.10707851979907411</c:v>
                </c:pt>
                <c:pt idx="11">
                  <c:v>4.120803722557996E-2</c:v>
                </c:pt>
                <c:pt idx="12">
                  <c:v>8.2084334640283696E-2</c:v>
                </c:pt>
                <c:pt idx="13">
                  <c:v>6.3012818112243643E-2</c:v>
                </c:pt>
                <c:pt idx="14">
                  <c:v>0.11137569284217635</c:v>
                </c:pt>
                <c:pt idx="15">
                  <c:v>6.7913170779363694E-2</c:v>
                </c:pt>
                <c:pt idx="16">
                  <c:v>9.5825726931247565E-2</c:v>
                </c:pt>
                <c:pt idx="17">
                  <c:v>8.5056959354014264E-2</c:v>
                </c:pt>
                <c:pt idx="18">
                  <c:v>3.900483890476196E-2</c:v>
                </c:pt>
                <c:pt idx="19">
                  <c:v>5.6766529646450833E-2</c:v>
                </c:pt>
                <c:pt idx="20">
                  <c:v>6.3592145190645571E-2</c:v>
                </c:pt>
                <c:pt idx="21">
                  <c:v>9.5558743310908287E-2</c:v>
                </c:pt>
                <c:pt idx="22">
                  <c:v>4.8659873609079737E-2</c:v>
                </c:pt>
                <c:pt idx="23">
                  <c:v>2.2543093761992067E-2</c:v>
                </c:pt>
                <c:pt idx="24">
                  <c:v>5.3870258176383183E-2</c:v>
                </c:pt>
                <c:pt idx="25">
                  <c:v>7.5657748473214964E-2</c:v>
                </c:pt>
                <c:pt idx="26">
                  <c:v>7.2006363487896963E-2</c:v>
                </c:pt>
                <c:pt idx="27">
                  <c:v>7.5826477685904295E-2</c:v>
                </c:pt>
                <c:pt idx="28">
                  <c:v>9.9114716590124677E-2</c:v>
                </c:pt>
                <c:pt idx="29">
                  <c:v>8.8878936483875209E-2</c:v>
                </c:pt>
                <c:pt idx="30">
                  <c:v>8.2146426039620413E-2</c:v>
                </c:pt>
                <c:pt idx="31">
                  <c:v>6.674843325611185E-2</c:v>
                </c:pt>
                <c:pt idx="32">
                  <c:v>6.2737254933125236E-2</c:v>
                </c:pt>
                <c:pt idx="33">
                  <c:v>6.6356613278560975E-2</c:v>
                </c:pt>
                <c:pt idx="34">
                  <c:v>2.6195883328784589E-2</c:v>
                </c:pt>
              </c:numCache>
            </c:numRef>
          </c:yVal>
        </c:ser>
        <c:axId val="103446400"/>
        <c:axId val="103452672"/>
      </c:scatterChart>
      <c:valAx>
        <c:axId val="103446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PISA 2000 missing</a:t>
                </a:r>
                <a:r>
                  <a:rPr lang="en-CA" baseline="0"/>
                  <a:t> response rate by country</a:t>
                </a:r>
                <a:endParaRPr lang="en-CA"/>
              </a:p>
            </c:rich>
          </c:tx>
        </c:title>
        <c:numFmt formatCode="0.00" sourceLinked="1"/>
        <c:tickLblPos val="nextTo"/>
        <c:crossAx val="103452672"/>
        <c:crosses val="autoZero"/>
        <c:crossBetween val="midCat"/>
      </c:valAx>
      <c:valAx>
        <c:axId val="10345267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Subsequent years missing response</a:t>
                </a:r>
                <a:r>
                  <a:rPr lang="en-CA" baseline="0"/>
                  <a:t> rates</a:t>
                </a:r>
                <a:endParaRPr lang="en-CA"/>
              </a:p>
            </c:rich>
          </c:tx>
        </c:title>
        <c:numFmt formatCode="0.00" sourceLinked="1"/>
        <c:tickLblPos val="nextTo"/>
        <c:crossAx val="103446400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30025443438787286"/>
          <c:y val="2.3086877371526374E-2"/>
          <c:w val="0.23055827985914573"/>
          <c:h val="0.41569915829486831"/>
        </c:manualLayout>
      </c:layout>
      <c:overlay val="1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autoTitleDeleted val="1"/>
    <c:plotArea>
      <c:layout>
        <c:manualLayout>
          <c:layoutTarget val="inner"/>
          <c:xMode val="edge"/>
          <c:yMode val="edge"/>
          <c:x val="0.27334477812366526"/>
          <c:y val="3.4187905702849776E-2"/>
          <c:w val="0.6411070927180621"/>
          <c:h val="0.82337420629417235"/>
        </c:manualLayout>
      </c:layout>
      <c:scatterChart>
        <c:scatterStyle val="lineMarker"/>
        <c:ser>
          <c:idx val="0"/>
          <c:order val="0"/>
          <c:tx>
            <c:v>Mathematics</c:v>
          </c:tx>
          <c:spPr>
            <a:ln w="28575">
              <a:noFill/>
            </a:ln>
          </c:spPr>
          <c:trendline>
            <c:spPr>
              <a:ln w="3175"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27820820362570958"/>
                  <c:y val="0.34327758924856538"/>
                </c:manualLayout>
              </c:layout>
              <c:numFmt formatCode="General" sourceLinked="0"/>
            </c:trendlineLbl>
          </c:trendline>
          <c:xVal>
            <c:numRef>
              <c:f>Figure_3!$B$4:$B$34</c:f>
              <c:numCache>
                <c:formatCode>General</c:formatCode>
                <c:ptCount val="31"/>
                <c:pt idx="0">
                  <c:v>9.8877000000000007E-2</c:v>
                </c:pt>
                <c:pt idx="1">
                  <c:v>0.221889</c:v>
                </c:pt>
                <c:pt idx="2">
                  <c:v>0.16247800000000001</c:v>
                </c:pt>
                <c:pt idx="3">
                  <c:v>0.123542</c:v>
                </c:pt>
                <c:pt idx="4">
                  <c:v>0.19414500000000001</c:v>
                </c:pt>
                <c:pt idx="5">
                  <c:v>0.11090800000000001</c:v>
                </c:pt>
                <c:pt idx="6">
                  <c:v>0.23921200000000001</c:v>
                </c:pt>
                <c:pt idx="7">
                  <c:v>0.21474499999999999</c:v>
                </c:pt>
                <c:pt idx="8">
                  <c:v>0.133604</c:v>
                </c:pt>
                <c:pt idx="9">
                  <c:v>0.24775</c:v>
                </c:pt>
                <c:pt idx="10">
                  <c:v>9.1488E-2</c:v>
                </c:pt>
                <c:pt idx="11">
                  <c:v>0.17330200000000001</c:v>
                </c:pt>
                <c:pt idx="12">
                  <c:v>8.6271E-2</c:v>
                </c:pt>
                <c:pt idx="13">
                  <c:v>0.28120400000000001</c:v>
                </c:pt>
                <c:pt idx="14">
                  <c:v>0.23017099999999999</c:v>
                </c:pt>
                <c:pt idx="15">
                  <c:v>7.7843999999999997E-2</c:v>
                </c:pt>
                <c:pt idx="16">
                  <c:v>0.15779599999999999</c:v>
                </c:pt>
                <c:pt idx="17">
                  <c:v>0.213481</c:v>
                </c:pt>
                <c:pt idx="18">
                  <c:v>7.3544999999999999E-2</c:v>
                </c:pt>
                <c:pt idx="19">
                  <c:v>0.22911599999999999</c:v>
                </c:pt>
                <c:pt idx="20">
                  <c:v>0.15293899999999999</c:v>
                </c:pt>
                <c:pt idx="21">
                  <c:v>0.18197099999999999</c:v>
                </c:pt>
                <c:pt idx="22">
                  <c:v>0.13222</c:v>
                </c:pt>
                <c:pt idx="23">
                  <c:v>0.14738799999999999</c:v>
                </c:pt>
                <c:pt idx="24">
                  <c:v>0.2011</c:v>
                </c:pt>
                <c:pt idx="25">
                  <c:v>0.11726</c:v>
                </c:pt>
                <c:pt idx="26">
                  <c:v>0.18951200000000001</c:v>
                </c:pt>
                <c:pt idx="27">
                  <c:v>4.3284000000000003E-2</c:v>
                </c:pt>
                <c:pt idx="28">
                  <c:v>0.27520299999999998</c:v>
                </c:pt>
                <c:pt idx="29">
                  <c:v>0.24778700000000001</c:v>
                </c:pt>
                <c:pt idx="30">
                  <c:v>0.18465400000000001</c:v>
                </c:pt>
              </c:numCache>
            </c:numRef>
          </c:xVal>
          <c:yVal>
            <c:numRef>
              <c:f>Figure_3!$C$4:$C$34</c:f>
              <c:numCache>
                <c:formatCode>General</c:formatCode>
                <c:ptCount val="31"/>
                <c:pt idx="0">
                  <c:v>0.12166100000000001</c:v>
                </c:pt>
                <c:pt idx="1">
                  <c:v>0.16614599999999999</c:v>
                </c:pt>
                <c:pt idx="2">
                  <c:v>0.204541</c:v>
                </c:pt>
                <c:pt idx="3">
                  <c:v>0.165321</c:v>
                </c:pt>
                <c:pt idx="4">
                  <c:v>0.175284</c:v>
                </c:pt>
                <c:pt idx="5">
                  <c:v>9.4630000000000006E-2</c:v>
                </c:pt>
                <c:pt idx="6">
                  <c:v>0.20710999999999999</c:v>
                </c:pt>
                <c:pt idx="7">
                  <c:v>0.16044900000000001</c:v>
                </c:pt>
                <c:pt idx="8">
                  <c:v>0.133905</c:v>
                </c:pt>
                <c:pt idx="9">
                  <c:v>0.23783899999999999</c:v>
                </c:pt>
                <c:pt idx="10">
                  <c:v>7.4054999999999996E-2</c:v>
                </c:pt>
                <c:pt idx="11">
                  <c:v>0.20476800000000001</c:v>
                </c:pt>
                <c:pt idx="12">
                  <c:v>0.100799</c:v>
                </c:pt>
                <c:pt idx="13">
                  <c:v>0.249718</c:v>
                </c:pt>
                <c:pt idx="14">
                  <c:v>0.22928599999999999</c:v>
                </c:pt>
                <c:pt idx="15">
                  <c:v>7.4279999999999999E-2</c:v>
                </c:pt>
                <c:pt idx="16">
                  <c:v>0.20363700000000001</c:v>
                </c:pt>
                <c:pt idx="17">
                  <c:v>0.17896699999999999</c:v>
                </c:pt>
                <c:pt idx="18">
                  <c:v>9.4805E-2</c:v>
                </c:pt>
                <c:pt idx="19">
                  <c:v>0.230797</c:v>
                </c:pt>
                <c:pt idx="20">
                  <c:v>0.15731100000000001</c:v>
                </c:pt>
                <c:pt idx="21">
                  <c:v>0.16567599999999999</c:v>
                </c:pt>
                <c:pt idx="22">
                  <c:v>8.1323999999999994E-2</c:v>
                </c:pt>
                <c:pt idx="23">
                  <c:v>9.2459E-2</c:v>
                </c:pt>
                <c:pt idx="24">
                  <c:v>0.23890600000000001</c:v>
                </c:pt>
                <c:pt idx="25">
                  <c:v>0.12224400000000001</c:v>
                </c:pt>
                <c:pt idx="26">
                  <c:v>0.20440700000000001</c:v>
                </c:pt>
                <c:pt idx="27">
                  <c:v>4.5310000000000003E-2</c:v>
                </c:pt>
                <c:pt idx="28">
                  <c:v>0.213115</c:v>
                </c:pt>
                <c:pt idx="29">
                  <c:v>0.24113100000000001</c:v>
                </c:pt>
                <c:pt idx="30">
                  <c:v>0.17641000000000001</c:v>
                </c:pt>
              </c:numCache>
            </c:numRef>
          </c:yVal>
        </c:ser>
        <c:ser>
          <c:idx val="1"/>
          <c:order val="1"/>
          <c:tx>
            <c:v>Reading</c:v>
          </c:tx>
          <c:spPr>
            <a:ln w="28575">
              <a:noFill/>
            </a:ln>
          </c:spPr>
          <c:trendline>
            <c:spPr>
              <a:ln w="3175">
                <a:prstDash val="sysDot"/>
              </a:ln>
            </c:spPr>
            <c:trendlineType val="linear"/>
            <c:backward val="5.0000000000000024E-2"/>
            <c:dispRSqr val="1"/>
            <c:trendlineLbl>
              <c:layout>
                <c:manualLayout>
                  <c:x val="0.16602697918574133"/>
                  <c:y val="0.57859130369001144"/>
                </c:manualLayout>
              </c:layout>
              <c:numFmt formatCode="General" sourceLinked="0"/>
            </c:trendlineLbl>
          </c:trendline>
          <c:xVal>
            <c:numRef>
              <c:f>Figure_3!$B$36:$B$61</c:f>
              <c:numCache>
                <c:formatCode>General</c:formatCode>
                <c:ptCount val="26"/>
                <c:pt idx="0">
                  <c:v>0.13155600000000001</c:v>
                </c:pt>
                <c:pt idx="1">
                  <c:v>0.25298900000000002</c:v>
                </c:pt>
                <c:pt idx="2">
                  <c:v>0.25263600000000003</c:v>
                </c:pt>
                <c:pt idx="3">
                  <c:v>0.26149299999999998</c:v>
                </c:pt>
                <c:pt idx="4">
                  <c:v>0.13067999999999999</c:v>
                </c:pt>
                <c:pt idx="5">
                  <c:v>0.244084</c:v>
                </c:pt>
                <c:pt idx="6">
                  <c:v>0.20516999999999999</c:v>
                </c:pt>
                <c:pt idx="7">
                  <c:v>0.21682299999999999</c:v>
                </c:pt>
                <c:pt idx="8">
                  <c:v>0.218199</c:v>
                </c:pt>
                <c:pt idx="9">
                  <c:v>0.17046500000000001</c:v>
                </c:pt>
                <c:pt idx="10">
                  <c:v>0.18004000000000001</c:v>
                </c:pt>
                <c:pt idx="11">
                  <c:v>8.3194000000000004E-2</c:v>
                </c:pt>
                <c:pt idx="12">
                  <c:v>0.23939199999999999</c:v>
                </c:pt>
                <c:pt idx="13">
                  <c:v>0.24593000000000001</c:v>
                </c:pt>
                <c:pt idx="14">
                  <c:v>0.24887999999999999</c:v>
                </c:pt>
                <c:pt idx="15">
                  <c:v>0.34998699999999999</c:v>
                </c:pt>
                <c:pt idx="16">
                  <c:v>0.19090499999999999</c:v>
                </c:pt>
                <c:pt idx="17">
                  <c:v>0.230791</c:v>
                </c:pt>
                <c:pt idx="18">
                  <c:v>0.198243</c:v>
                </c:pt>
                <c:pt idx="19">
                  <c:v>0.25707999999999998</c:v>
                </c:pt>
                <c:pt idx="20">
                  <c:v>0.21832799999999999</c:v>
                </c:pt>
                <c:pt idx="21">
                  <c:v>0.14508099999999999</c:v>
                </c:pt>
                <c:pt idx="22">
                  <c:v>0.14316200000000001</c:v>
                </c:pt>
                <c:pt idx="23">
                  <c:v>0.256162</c:v>
                </c:pt>
                <c:pt idx="24">
                  <c:v>0.27582600000000002</c:v>
                </c:pt>
                <c:pt idx="25">
                  <c:v>0.281634</c:v>
                </c:pt>
              </c:numCache>
            </c:numRef>
          </c:xVal>
          <c:yVal>
            <c:numRef>
              <c:f>Figure_3!$C$36:$C$61</c:f>
              <c:numCache>
                <c:formatCode>General</c:formatCode>
                <c:ptCount val="26"/>
                <c:pt idx="0">
                  <c:v>0.165605</c:v>
                </c:pt>
                <c:pt idx="1">
                  <c:v>0.25957200000000002</c:v>
                </c:pt>
                <c:pt idx="2">
                  <c:v>0.26158300000000001</c:v>
                </c:pt>
                <c:pt idx="3">
                  <c:v>0.27581699999999998</c:v>
                </c:pt>
                <c:pt idx="4">
                  <c:v>0.12745400000000001</c:v>
                </c:pt>
                <c:pt idx="5">
                  <c:v>0.25505499999999998</c:v>
                </c:pt>
                <c:pt idx="6">
                  <c:v>0.295686</c:v>
                </c:pt>
                <c:pt idx="7">
                  <c:v>0.16556699999999999</c:v>
                </c:pt>
                <c:pt idx="8">
                  <c:v>0.21762600000000001</c:v>
                </c:pt>
                <c:pt idx="9">
                  <c:v>0.15995100000000001</c:v>
                </c:pt>
                <c:pt idx="10">
                  <c:v>0.15746599999999999</c:v>
                </c:pt>
                <c:pt idx="11">
                  <c:v>4.9363999999999998E-2</c:v>
                </c:pt>
                <c:pt idx="12">
                  <c:v>0.20342399999999999</c:v>
                </c:pt>
                <c:pt idx="13">
                  <c:v>0.277007</c:v>
                </c:pt>
                <c:pt idx="14">
                  <c:v>0.28335399999999999</c:v>
                </c:pt>
                <c:pt idx="15">
                  <c:v>0.32916400000000001</c:v>
                </c:pt>
                <c:pt idx="16">
                  <c:v>0.186473</c:v>
                </c:pt>
                <c:pt idx="17">
                  <c:v>0.25531999999999999</c:v>
                </c:pt>
                <c:pt idx="18">
                  <c:v>0.22476199999999999</c:v>
                </c:pt>
                <c:pt idx="19">
                  <c:v>0.23383699999999999</c:v>
                </c:pt>
                <c:pt idx="20">
                  <c:v>0.26009500000000002</c:v>
                </c:pt>
                <c:pt idx="21">
                  <c:v>0.124163</c:v>
                </c:pt>
                <c:pt idx="22">
                  <c:v>0.14891099999999999</c:v>
                </c:pt>
                <c:pt idx="23">
                  <c:v>0.26444299999999998</c:v>
                </c:pt>
                <c:pt idx="24">
                  <c:v>0.31704399999999999</c:v>
                </c:pt>
                <c:pt idx="25">
                  <c:v>0.246474</c:v>
                </c:pt>
              </c:numCache>
            </c:numRef>
          </c:yVal>
        </c:ser>
        <c:ser>
          <c:idx val="2"/>
          <c:order val="2"/>
          <c:tx>
            <c:v>Science</c:v>
          </c:tx>
          <c:spPr>
            <a:ln w="28575">
              <a:noFill/>
            </a:ln>
          </c:spPr>
          <c:trendline>
            <c:spPr>
              <a:ln w="3175"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32173915033876577"/>
                  <c:y val="0.47051395574159549"/>
                </c:manualLayout>
              </c:layout>
              <c:numFmt formatCode="General" sourceLinked="0"/>
            </c:trendlineLbl>
          </c:trendline>
          <c:xVal>
            <c:numRef>
              <c:f>Figure_3!$B$62:$B$68</c:f>
              <c:numCache>
                <c:formatCode>General</c:formatCode>
                <c:ptCount val="7"/>
                <c:pt idx="0">
                  <c:v>3.8511999999999998E-2</c:v>
                </c:pt>
                <c:pt idx="1">
                  <c:v>0.24157500000000001</c:v>
                </c:pt>
                <c:pt idx="2">
                  <c:v>0.13364500000000001</c:v>
                </c:pt>
                <c:pt idx="3">
                  <c:v>0.134798</c:v>
                </c:pt>
                <c:pt idx="4">
                  <c:v>0.25283499999999998</c:v>
                </c:pt>
                <c:pt idx="5">
                  <c:v>0.25004999999999999</c:v>
                </c:pt>
                <c:pt idx="6">
                  <c:v>0.12979399999999999</c:v>
                </c:pt>
              </c:numCache>
            </c:numRef>
          </c:xVal>
          <c:yVal>
            <c:numRef>
              <c:f>Figure_3!$C$62:$C$68</c:f>
              <c:numCache>
                <c:formatCode>General</c:formatCode>
                <c:ptCount val="7"/>
                <c:pt idx="0">
                  <c:v>5.1423000000000003E-2</c:v>
                </c:pt>
                <c:pt idx="1">
                  <c:v>0.25919700000000001</c:v>
                </c:pt>
                <c:pt idx="2">
                  <c:v>0.118933</c:v>
                </c:pt>
                <c:pt idx="3">
                  <c:v>0.166854</c:v>
                </c:pt>
                <c:pt idx="4">
                  <c:v>0.24962999999999999</c:v>
                </c:pt>
                <c:pt idx="5">
                  <c:v>0.260376</c:v>
                </c:pt>
                <c:pt idx="6">
                  <c:v>0.15510199999999999</c:v>
                </c:pt>
              </c:numCache>
            </c:numRef>
          </c:yVal>
        </c:ser>
        <c:axId val="96967680"/>
        <c:axId val="98129024"/>
      </c:scatterChart>
      <c:valAx>
        <c:axId val="96967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Proportion of variation between response scores,</a:t>
                </a:r>
                <a:r>
                  <a:rPr lang="en-CA" baseline="0"/>
                  <a:t> 2006</a:t>
                </a:r>
                <a:endParaRPr lang="en-CA"/>
              </a:p>
            </c:rich>
          </c:tx>
        </c:title>
        <c:numFmt formatCode="General" sourceLinked="1"/>
        <c:tickLblPos val="nextTo"/>
        <c:crossAx val="98129024"/>
        <c:crosses val="autoZero"/>
        <c:crossBetween val="midCat"/>
      </c:valAx>
      <c:valAx>
        <c:axId val="98129024"/>
        <c:scaling>
          <c:orientation val="minMax"/>
          <c:max val="0.35000000000000031"/>
        </c:scaling>
        <c:axPos val="l"/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1000" b="1" i="0" baseline="0">
                    <a:effectLst/>
                  </a:rPr>
                  <a:t>Proportion of variation between response scores, 2009</a:t>
                </a:r>
                <a:endParaRPr lang="en-CA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CA" sz="1000"/>
              </a:p>
            </c:rich>
          </c:tx>
        </c:title>
        <c:numFmt formatCode="General" sourceLinked="1"/>
        <c:tickLblPos val="nextTo"/>
        <c:crossAx val="96967680"/>
        <c:crosses val="autoZero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3680171519257875"/>
          <c:y val="0.57955097611147965"/>
          <c:w val="0.13656900445583844"/>
          <c:h val="0.16704773921738464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Figure_18!$F$3:$F$4</c:f>
              <c:strCache>
                <c:ptCount val="1"/>
                <c:pt idx="0">
                  <c:v>notreachedscore Time Correlation</c:v>
                </c:pt>
              </c:strCache>
            </c:strRef>
          </c:tx>
          <c:spPr>
            <a:solidFill>
              <a:schemeClr val="tx1"/>
            </a:solidFill>
          </c:spPr>
          <c:dPt>
            <c:idx val="32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</c:dPt>
          <c:cat>
            <c:strRef>
              <c:f>Figure_18!$A$5:$A$39</c:f>
              <c:strCache>
                <c:ptCount val="35"/>
                <c:pt idx="0">
                  <c:v>BRAZIL</c:v>
                </c:pt>
                <c:pt idx="1">
                  <c:v>RUSSIAN FEDERATION</c:v>
                </c:pt>
                <c:pt idx="2">
                  <c:v>HONG KONG</c:v>
                </c:pt>
                <c:pt idx="3">
                  <c:v>THAILAND</c:v>
                </c:pt>
                <c:pt idx="4">
                  <c:v>MEXICO</c:v>
                </c:pt>
                <c:pt idx="5">
                  <c:v>POLAND</c:v>
                </c:pt>
                <c:pt idx="6">
                  <c:v>KOREA, REPUBLIC OF</c:v>
                </c:pt>
                <c:pt idx="7">
                  <c:v>LATVIA</c:v>
                </c:pt>
                <c:pt idx="8">
                  <c:v>HUNGARY</c:v>
                </c:pt>
                <c:pt idx="9">
                  <c:v>DENMARK</c:v>
                </c:pt>
                <c:pt idx="10">
                  <c:v>JAPAN</c:v>
                </c:pt>
                <c:pt idx="11">
                  <c:v>FINLAND</c:v>
                </c:pt>
                <c:pt idx="12">
                  <c:v>SWITZERLAND</c:v>
                </c:pt>
                <c:pt idx="13">
                  <c:v>GREECE</c:v>
                </c:pt>
                <c:pt idx="14">
                  <c:v>NORWAY</c:v>
                </c:pt>
                <c:pt idx="15">
                  <c:v>ITALY</c:v>
                </c:pt>
                <c:pt idx="16">
                  <c:v>SPAIN</c:v>
                </c:pt>
                <c:pt idx="17">
                  <c:v>INDONESIA</c:v>
                </c:pt>
                <c:pt idx="18">
                  <c:v>BELGIUM</c:v>
                </c:pt>
                <c:pt idx="19">
                  <c:v>PORTUGAL</c:v>
                </c:pt>
                <c:pt idx="20">
                  <c:v>CANADA</c:v>
                </c:pt>
                <c:pt idx="21">
                  <c:v>GERMANY</c:v>
                </c:pt>
                <c:pt idx="22">
                  <c:v>ICELAND</c:v>
                </c:pt>
                <c:pt idx="23">
                  <c:v>AUSTRALIA</c:v>
                </c:pt>
                <c:pt idx="24">
                  <c:v>CZECH REPUBLIC</c:v>
                </c:pt>
                <c:pt idx="25">
                  <c:v>NETHERLANDS</c:v>
                </c:pt>
                <c:pt idx="26">
                  <c:v>SWEDEN</c:v>
                </c:pt>
                <c:pt idx="27">
                  <c:v>UNITED STATES</c:v>
                </c:pt>
                <c:pt idx="28">
                  <c:v>FRANCE</c:v>
                </c:pt>
                <c:pt idx="29">
                  <c:v>LUXEMBOURG</c:v>
                </c:pt>
                <c:pt idx="30">
                  <c:v>LIECHTENSTEIN</c:v>
                </c:pt>
                <c:pt idx="31">
                  <c:v>AUSTRIA</c:v>
                </c:pt>
                <c:pt idx="32">
                  <c:v>IRELAND</c:v>
                </c:pt>
                <c:pt idx="33">
                  <c:v>UNITED KINGDOM</c:v>
                </c:pt>
                <c:pt idx="34">
                  <c:v>NEW ZEALAND</c:v>
                </c:pt>
              </c:strCache>
            </c:strRef>
          </c:cat>
          <c:val>
            <c:numRef>
              <c:f>Figure_18!$F$5:$F$39</c:f>
              <c:numCache>
                <c:formatCode>0.00</c:formatCode>
                <c:ptCount val="35"/>
                <c:pt idx="0">
                  <c:v>-0.99207644371058357</c:v>
                </c:pt>
                <c:pt idx="1">
                  <c:v>-0.99290578482015812</c:v>
                </c:pt>
                <c:pt idx="2">
                  <c:v>-0.95976006766933408</c:v>
                </c:pt>
                <c:pt idx="3">
                  <c:v>-0.92175051836539545</c:v>
                </c:pt>
                <c:pt idx="4">
                  <c:v>-0.91606374624805453</c:v>
                </c:pt>
                <c:pt idx="5">
                  <c:v>-0.89893793791279986</c:v>
                </c:pt>
                <c:pt idx="6">
                  <c:v>-0.89830606919466194</c:v>
                </c:pt>
                <c:pt idx="7">
                  <c:v>-0.87787230456294074</c:v>
                </c:pt>
                <c:pt idx="8">
                  <c:v>-0.87234441039725619</c:v>
                </c:pt>
                <c:pt idx="9">
                  <c:v>-0.85861229867440603</c:v>
                </c:pt>
                <c:pt idx="10">
                  <c:v>-0.83749396785274499</c:v>
                </c:pt>
                <c:pt idx="11">
                  <c:v>-0.82005022124587423</c:v>
                </c:pt>
                <c:pt idx="12">
                  <c:v>-0.7856393242170211</c:v>
                </c:pt>
                <c:pt idx="13">
                  <c:v>-0.78426000904587423</c:v>
                </c:pt>
                <c:pt idx="14">
                  <c:v>-0.76341125954309441</c:v>
                </c:pt>
                <c:pt idx="15">
                  <c:v>-0.72581899304164066</c:v>
                </c:pt>
                <c:pt idx="16">
                  <c:v>-0.70040432971444921</c:v>
                </c:pt>
                <c:pt idx="17">
                  <c:v>-0.68767711172966972</c:v>
                </c:pt>
                <c:pt idx="18">
                  <c:v>-0.61028748033761382</c:v>
                </c:pt>
                <c:pt idx="19">
                  <c:v>-0.57497277575618433</c:v>
                </c:pt>
                <c:pt idx="20">
                  <c:v>-0.50863176777482755</c:v>
                </c:pt>
                <c:pt idx="21">
                  <c:v>-0.45651630355699602</c:v>
                </c:pt>
                <c:pt idx="22">
                  <c:v>-0.36138205281188973</c:v>
                </c:pt>
                <c:pt idx="23">
                  <c:v>-0.30026708959184673</c:v>
                </c:pt>
                <c:pt idx="24">
                  <c:v>-0.29747440992743418</c:v>
                </c:pt>
                <c:pt idx="25">
                  <c:v>-0.23413975532464096</c:v>
                </c:pt>
                <c:pt idx="26">
                  <c:v>-0.22991789521300759</c:v>
                </c:pt>
                <c:pt idx="27">
                  <c:v>-0.17884850678677519</c:v>
                </c:pt>
                <c:pt idx="28">
                  <c:v>0.23122034263312635</c:v>
                </c:pt>
                <c:pt idx="29">
                  <c:v>0.4117821285783298</c:v>
                </c:pt>
                <c:pt idx="30">
                  <c:v>0.46222127704428245</c:v>
                </c:pt>
                <c:pt idx="31">
                  <c:v>0.50445152487390699</c:v>
                </c:pt>
                <c:pt idx="32">
                  <c:v>0.72337437686603656</c:v>
                </c:pt>
                <c:pt idx="33">
                  <c:v>0.76862703192890502</c:v>
                </c:pt>
                <c:pt idx="34">
                  <c:v>0.78846340297887874</c:v>
                </c:pt>
              </c:numCache>
            </c:numRef>
          </c:val>
        </c:ser>
        <c:axId val="98295808"/>
        <c:axId val="98297344"/>
      </c:barChart>
      <c:catAx>
        <c:axId val="98295808"/>
        <c:scaling>
          <c:orientation val="minMax"/>
        </c:scaling>
        <c:axPos val="b"/>
        <c:tickLblPos val="low"/>
        <c:crossAx val="98297344"/>
        <c:crosses val="autoZero"/>
        <c:auto val="1"/>
        <c:lblAlgn val="ctr"/>
        <c:lblOffset val="100"/>
        <c:tickLblSkip val="1"/>
      </c:catAx>
      <c:valAx>
        <c:axId val="98297344"/>
        <c:scaling>
          <c:orientation val="minMax"/>
          <c:max val="1"/>
          <c:min val="-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Change in proportion of not reached items</a:t>
                </a:r>
              </a:p>
            </c:rich>
          </c:tx>
        </c:title>
        <c:numFmt formatCode="0.00" sourceLinked="1"/>
        <c:tickLblPos val="nextTo"/>
        <c:crossAx val="98295808"/>
        <c:crosses val="autoZero"/>
        <c:crossBetween val="between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dPt>
            <c:idx val="34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Figure_19!$A$7:$A$41</c:f>
              <c:strCache>
                <c:ptCount val="35"/>
                <c:pt idx="0">
                  <c:v>LATVIA</c:v>
                </c:pt>
                <c:pt idx="1">
                  <c:v>POLAND</c:v>
                </c:pt>
                <c:pt idx="2">
                  <c:v>LUXEMBOURG</c:v>
                </c:pt>
                <c:pt idx="3">
                  <c:v>SWITZERLAND</c:v>
                </c:pt>
                <c:pt idx="4">
                  <c:v>GERMANY</c:v>
                </c:pt>
                <c:pt idx="5">
                  <c:v>HONG KONG</c:v>
                </c:pt>
                <c:pt idx="6">
                  <c:v>FINLAND</c:v>
                </c:pt>
                <c:pt idx="7">
                  <c:v>ICELAND</c:v>
                </c:pt>
                <c:pt idx="8">
                  <c:v>LIECHTENSTEIN</c:v>
                </c:pt>
                <c:pt idx="9">
                  <c:v>HUNGARY</c:v>
                </c:pt>
                <c:pt idx="10">
                  <c:v>DENMARK</c:v>
                </c:pt>
                <c:pt idx="11">
                  <c:v>PORTUGAL</c:v>
                </c:pt>
                <c:pt idx="12">
                  <c:v>JAPAN</c:v>
                </c:pt>
                <c:pt idx="13">
                  <c:v>BRAZIL</c:v>
                </c:pt>
                <c:pt idx="14">
                  <c:v>CANADA</c:v>
                </c:pt>
                <c:pt idx="15">
                  <c:v>MEXICO</c:v>
                </c:pt>
                <c:pt idx="16">
                  <c:v>BELGIUM</c:v>
                </c:pt>
                <c:pt idx="17">
                  <c:v>RUSSIAN FEDERATION</c:v>
                </c:pt>
                <c:pt idx="18">
                  <c:v>UNITED STATES</c:v>
                </c:pt>
                <c:pt idx="19">
                  <c:v>AUSTRALIA</c:v>
                </c:pt>
                <c:pt idx="20">
                  <c:v>KOREA, REPUBLIC OF</c:v>
                </c:pt>
                <c:pt idx="21">
                  <c:v>ITALY</c:v>
                </c:pt>
                <c:pt idx="22">
                  <c:v>GREECE</c:v>
                </c:pt>
                <c:pt idx="23">
                  <c:v>NORWAY</c:v>
                </c:pt>
                <c:pt idx="24">
                  <c:v>NEW ZEALAND</c:v>
                </c:pt>
                <c:pt idx="25">
                  <c:v>INDONESIA</c:v>
                </c:pt>
                <c:pt idx="26">
                  <c:v>SWEDEN</c:v>
                </c:pt>
                <c:pt idx="27">
                  <c:v>NETHERLANDS</c:v>
                </c:pt>
                <c:pt idx="28">
                  <c:v>SPAIN</c:v>
                </c:pt>
                <c:pt idx="29">
                  <c:v>THAILAND</c:v>
                </c:pt>
                <c:pt idx="30">
                  <c:v>UNITED KINGDOM</c:v>
                </c:pt>
                <c:pt idx="31">
                  <c:v>CZECH REPUBLIC</c:v>
                </c:pt>
                <c:pt idx="32">
                  <c:v>FRANCE</c:v>
                </c:pt>
                <c:pt idx="33">
                  <c:v>AUSTRIA</c:v>
                </c:pt>
                <c:pt idx="34">
                  <c:v>IRELAND</c:v>
                </c:pt>
              </c:strCache>
            </c:strRef>
          </c:cat>
          <c:val>
            <c:numRef>
              <c:f>Figure_19!$F$7:$F$41</c:f>
              <c:numCache>
                <c:formatCode>0.00</c:formatCode>
                <c:ptCount val="35"/>
                <c:pt idx="0">
                  <c:v>-0.98757348806952405</c:v>
                </c:pt>
                <c:pt idx="1">
                  <c:v>-0.96857409826352303</c:v>
                </c:pt>
                <c:pt idx="2">
                  <c:v>-0.93748006068373324</c:v>
                </c:pt>
                <c:pt idx="3">
                  <c:v>-0.93058268002569677</c:v>
                </c:pt>
                <c:pt idx="4">
                  <c:v>-0.92751061712391736</c:v>
                </c:pt>
                <c:pt idx="5">
                  <c:v>-0.89328814485946706</c:v>
                </c:pt>
                <c:pt idx="6">
                  <c:v>-0.87556220352778313</c:v>
                </c:pt>
                <c:pt idx="7">
                  <c:v>-0.85484565315811001</c:v>
                </c:pt>
                <c:pt idx="8">
                  <c:v>-0.85151352812503767</c:v>
                </c:pt>
                <c:pt idx="9">
                  <c:v>-0.83257945969136526</c:v>
                </c:pt>
                <c:pt idx="10">
                  <c:v>-0.82652956536619571</c:v>
                </c:pt>
                <c:pt idx="11">
                  <c:v>-0.80713768767869509</c:v>
                </c:pt>
                <c:pt idx="12">
                  <c:v>-0.79878084638244151</c:v>
                </c:pt>
                <c:pt idx="13">
                  <c:v>-0.77589782380738925</c:v>
                </c:pt>
                <c:pt idx="14">
                  <c:v>-0.76831604966386591</c:v>
                </c:pt>
                <c:pt idx="15">
                  <c:v>-0.75302681464090071</c:v>
                </c:pt>
                <c:pt idx="16">
                  <c:v>-0.74868844267199008</c:v>
                </c:pt>
                <c:pt idx="17">
                  <c:v>-0.6637868765372017</c:v>
                </c:pt>
                <c:pt idx="18">
                  <c:v>-0.64871616596569848</c:v>
                </c:pt>
                <c:pt idx="19">
                  <c:v>-0.64276876096578817</c:v>
                </c:pt>
                <c:pt idx="20">
                  <c:v>-0.61778102296298554</c:v>
                </c:pt>
                <c:pt idx="21">
                  <c:v>-0.60421525924616581</c:v>
                </c:pt>
                <c:pt idx="22">
                  <c:v>-0.57126238021903086</c:v>
                </c:pt>
                <c:pt idx="23">
                  <c:v>-0.44418996258719262</c:v>
                </c:pt>
                <c:pt idx="24">
                  <c:v>-0.31232282150400986</c:v>
                </c:pt>
                <c:pt idx="25">
                  <c:v>-0.26812702137900229</c:v>
                </c:pt>
                <c:pt idx="26">
                  <c:v>-0.26342378334010252</c:v>
                </c:pt>
                <c:pt idx="27">
                  <c:v>-0.25458352629433606</c:v>
                </c:pt>
                <c:pt idx="28">
                  <c:v>-0.12016153102978096</c:v>
                </c:pt>
                <c:pt idx="29">
                  <c:v>-7.6686832050115644E-2</c:v>
                </c:pt>
                <c:pt idx="30">
                  <c:v>2.3443556986713521E-2</c:v>
                </c:pt>
                <c:pt idx="31">
                  <c:v>5.298850778486372E-2</c:v>
                </c:pt>
                <c:pt idx="32">
                  <c:v>0.20100898643070236</c:v>
                </c:pt>
                <c:pt idx="33">
                  <c:v>0.2425452283114275</c:v>
                </c:pt>
                <c:pt idx="34">
                  <c:v>0.72571757277457216</c:v>
                </c:pt>
              </c:numCache>
            </c:numRef>
          </c:val>
        </c:ser>
        <c:axId val="110253568"/>
        <c:axId val="110255104"/>
      </c:barChart>
      <c:catAx>
        <c:axId val="110253568"/>
        <c:scaling>
          <c:orientation val="minMax"/>
        </c:scaling>
        <c:axPos val="b"/>
        <c:tickLblPos val="low"/>
        <c:crossAx val="110255104"/>
        <c:crosses val="autoZero"/>
        <c:auto val="1"/>
        <c:lblAlgn val="ctr"/>
        <c:lblOffset val="100"/>
        <c:tickLblSkip val="1"/>
      </c:catAx>
      <c:valAx>
        <c:axId val="110255104"/>
        <c:scaling>
          <c:orientation val="minMax"/>
          <c:max val="1"/>
          <c:min val="-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Change in average proportion of missing responses</a:t>
                </a:r>
              </a:p>
            </c:rich>
          </c:tx>
        </c:title>
        <c:numFmt formatCode="0.00" sourceLinked="1"/>
        <c:tickLblPos val="nextTo"/>
        <c:crossAx val="110253568"/>
        <c:crosses val="autoZero"/>
        <c:crossBetween val="between"/>
      </c:valAx>
      <c:spPr>
        <a:ln>
          <a:solidFill>
            <a:schemeClr val="tx1">
              <a:shade val="95000"/>
              <a:satMod val="105000"/>
            </a:schemeClr>
          </a:solidFill>
        </a:ln>
      </c:spPr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5"/>
            <c:marker>
              <c:symbol val="circle"/>
              <c:size val="10"/>
              <c:spPr>
                <a:solidFill>
                  <a:srgbClr val="34EC02"/>
                </a:solidFill>
              </c:spPr>
            </c:marker>
          </c:dPt>
          <c:dLbls>
            <c:dLbl>
              <c:idx val="15"/>
              <c:layout>
                <c:manualLayout>
                  <c:x val="-6.806441159598608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Figure_20!$F$7:$F$41</c:f>
              <c:numCache>
                <c:formatCode>0.00</c:formatCode>
                <c:ptCount val="35"/>
                <c:pt idx="0">
                  <c:v>-0.30026708959184673</c:v>
                </c:pt>
                <c:pt idx="1">
                  <c:v>0.50445152487390699</c:v>
                </c:pt>
                <c:pt idx="2">
                  <c:v>-0.61028748033761382</c:v>
                </c:pt>
                <c:pt idx="3">
                  <c:v>-0.99431853750939003</c:v>
                </c:pt>
                <c:pt idx="4">
                  <c:v>-0.50863176777482755</c:v>
                </c:pt>
                <c:pt idx="5">
                  <c:v>-0.29747440992743418</c:v>
                </c:pt>
                <c:pt idx="6">
                  <c:v>-0.85861229867440603</c:v>
                </c:pt>
                <c:pt idx="7">
                  <c:v>-0.82005022124587423</c:v>
                </c:pt>
                <c:pt idx="8">
                  <c:v>0.23122034263312635</c:v>
                </c:pt>
                <c:pt idx="9">
                  <c:v>-0.45651630355699602</c:v>
                </c:pt>
                <c:pt idx="10">
                  <c:v>-0.78426000904587423</c:v>
                </c:pt>
                <c:pt idx="11">
                  <c:v>-0.95976006766933408</c:v>
                </c:pt>
                <c:pt idx="12">
                  <c:v>-0.87234441039725619</c:v>
                </c:pt>
                <c:pt idx="13">
                  <c:v>-0.36138205281188973</c:v>
                </c:pt>
                <c:pt idx="14">
                  <c:v>-0.68767711172966972</c:v>
                </c:pt>
                <c:pt idx="15">
                  <c:v>0.72337437686603656</c:v>
                </c:pt>
                <c:pt idx="16">
                  <c:v>-0.72581899304164066</c:v>
                </c:pt>
                <c:pt idx="17">
                  <c:v>-0.83749396785274499</c:v>
                </c:pt>
                <c:pt idx="18">
                  <c:v>-0.89830606919466194</c:v>
                </c:pt>
                <c:pt idx="19">
                  <c:v>-0.87787230456294074</c:v>
                </c:pt>
                <c:pt idx="20">
                  <c:v>0.46222127704428245</c:v>
                </c:pt>
                <c:pt idx="21">
                  <c:v>0.4117821285783298</c:v>
                </c:pt>
                <c:pt idx="22">
                  <c:v>-0.91606374624805453</c:v>
                </c:pt>
                <c:pt idx="23">
                  <c:v>-0.23413975532464096</c:v>
                </c:pt>
                <c:pt idx="24">
                  <c:v>0.78846340297887874</c:v>
                </c:pt>
                <c:pt idx="25">
                  <c:v>-0.76341125954309441</c:v>
                </c:pt>
                <c:pt idx="26">
                  <c:v>-0.89893793791279986</c:v>
                </c:pt>
                <c:pt idx="27">
                  <c:v>-0.57497277575618433</c:v>
                </c:pt>
                <c:pt idx="28">
                  <c:v>-0.99290578482015812</c:v>
                </c:pt>
                <c:pt idx="29">
                  <c:v>-0.70040432971444921</c:v>
                </c:pt>
                <c:pt idx="30">
                  <c:v>-0.22991789521300759</c:v>
                </c:pt>
                <c:pt idx="31">
                  <c:v>-0.7856393242170211</c:v>
                </c:pt>
                <c:pt idx="32">
                  <c:v>-0.92175051836539545</c:v>
                </c:pt>
                <c:pt idx="33">
                  <c:v>0.76862703192890502</c:v>
                </c:pt>
                <c:pt idx="34">
                  <c:v>-0.17884850678677519</c:v>
                </c:pt>
              </c:numCache>
            </c:numRef>
          </c:xVal>
          <c:yVal>
            <c:numRef>
              <c:f>Figure_20!$K$7:$K$41</c:f>
              <c:numCache>
                <c:formatCode>0.00</c:formatCode>
                <c:ptCount val="35"/>
                <c:pt idx="0">
                  <c:v>-0.94645052878784786</c:v>
                </c:pt>
                <c:pt idx="1">
                  <c:v>-0.52154111709353146</c:v>
                </c:pt>
                <c:pt idx="2">
                  <c:v>-0.94000234167564911</c:v>
                </c:pt>
                <c:pt idx="3">
                  <c:v>-0.98783377489692947</c:v>
                </c:pt>
                <c:pt idx="4">
                  <c:v>-0.88758556802356314</c:v>
                </c:pt>
                <c:pt idx="5">
                  <c:v>-0.40667035634851934</c:v>
                </c:pt>
                <c:pt idx="6">
                  <c:v>-0.97455848116988086</c:v>
                </c:pt>
                <c:pt idx="7">
                  <c:v>-0.7698815318675537</c:v>
                </c:pt>
                <c:pt idx="8">
                  <c:v>-0.68442365702155616</c:v>
                </c:pt>
                <c:pt idx="9">
                  <c:v>-0.93829547146568681</c:v>
                </c:pt>
                <c:pt idx="10">
                  <c:v>-0.9421506554111122</c:v>
                </c:pt>
                <c:pt idx="11">
                  <c:v>-0.8634178626321003</c:v>
                </c:pt>
                <c:pt idx="12">
                  <c:v>-0.84767268076588975</c:v>
                </c:pt>
                <c:pt idx="13">
                  <c:v>-0.99999335604166861</c:v>
                </c:pt>
                <c:pt idx="14">
                  <c:v>-0.59705721299333081</c:v>
                </c:pt>
                <c:pt idx="15">
                  <c:v>0.25591404489186986</c:v>
                </c:pt>
                <c:pt idx="16">
                  <c:v>-0.99773105479727353</c:v>
                </c:pt>
                <c:pt idx="17">
                  <c:v>-0.99922854417894891</c:v>
                </c:pt>
                <c:pt idx="18">
                  <c:v>-0.97694693155085233</c:v>
                </c:pt>
                <c:pt idx="19">
                  <c:v>-0.96959368047347227</c:v>
                </c:pt>
                <c:pt idx="20">
                  <c:v>-0.6281277662195518</c:v>
                </c:pt>
                <c:pt idx="21">
                  <c:v>-0.83954122561468003</c:v>
                </c:pt>
                <c:pt idx="22">
                  <c:v>-0.95227484508768656</c:v>
                </c:pt>
                <c:pt idx="23">
                  <c:v>-0.88874594127511475</c:v>
                </c:pt>
                <c:pt idx="24">
                  <c:v>-0.93887437693882925</c:v>
                </c:pt>
                <c:pt idx="25">
                  <c:v>-0.9958948681533053</c:v>
                </c:pt>
                <c:pt idx="26">
                  <c:v>-0.9716129737989917</c:v>
                </c:pt>
                <c:pt idx="27">
                  <c:v>-0.99892780085880795</c:v>
                </c:pt>
                <c:pt idx="28">
                  <c:v>-0.93438143231716997</c:v>
                </c:pt>
                <c:pt idx="29">
                  <c:v>-0.98538071513445957</c:v>
                </c:pt>
                <c:pt idx="30">
                  <c:v>-0.93588500077858849</c:v>
                </c:pt>
                <c:pt idx="31">
                  <c:v>-0.90870753170828622</c:v>
                </c:pt>
                <c:pt idx="32">
                  <c:v>-0.95416209188432544</c:v>
                </c:pt>
                <c:pt idx="33">
                  <c:v>-0.99638437145611158</c:v>
                </c:pt>
                <c:pt idx="34">
                  <c:v>-0.95192464917691999</c:v>
                </c:pt>
              </c:numCache>
            </c:numRef>
          </c:yVal>
        </c:ser>
        <c:axId val="111369600"/>
        <c:axId val="111404544"/>
      </c:scatterChart>
      <c:valAx>
        <c:axId val="111369600"/>
        <c:scaling>
          <c:orientation val="minMax"/>
          <c:max val="1"/>
          <c:min val="-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Change in percentage of not-reached items</a:t>
                </a:r>
              </a:p>
            </c:rich>
          </c:tx>
        </c:title>
        <c:numFmt formatCode="0.0" sourceLinked="0"/>
        <c:tickLblPos val="nextTo"/>
        <c:crossAx val="111404544"/>
        <c:crossesAt val="-1"/>
        <c:crossBetween val="midCat"/>
      </c:valAx>
      <c:valAx>
        <c:axId val="111404544"/>
        <c:scaling>
          <c:orientation val="minMax"/>
          <c:max val="1"/>
          <c:min val="-1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Change in percentage</a:t>
                </a:r>
                <a:r>
                  <a:rPr lang="en-CA" baseline="0"/>
                  <a:t> of missing items</a:t>
                </a:r>
                <a:endParaRPr lang="en-CA"/>
              </a:p>
            </c:rich>
          </c:tx>
        </c:title>
        <c:numFmt formatCode="0.0" sourceLinked="0"/>
        <c:tickLblPos val="nextTo"/>
        <c:crossAx val="111369600"/>
        <c:crossesAt val="-1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>
        <c:manualLayout>
          <c:layoutTarget val="inner"/>
          <c:xMode val="edge"/>
          <c:yMode val="edge"/>
          <c:x val="0.28834645669291337"/>
          <c:y val="5.1400554097404488E-2"/>
          <c:w val="0.65950792568251793"/>
          <c:h val="0.7717242636337140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5"/>
            <c:marker>
              <c:symbol val="circle"/>
              <c:size val="10"/>
              <c:spPr>
                <a:solidFill>
                  <a:srgbClr val="34EC02"/>
                </a:solidFill>
              </c:spPr>
            </c:marker>
          </c:dPt>
          <c:dLbls>
            <c:dLbl>
              <c:idx val="15"/>
              <c:layout>
                <c:manualLayout>
                  <c:x val="-4.8359240069084625E-2"/>
                  <c:y val="-3.24214792299898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trendline>
            <c:spPr>
              <a:ln w="3175"/>
            </c:spPr>
            <c:trendlineType val="linear"/>
            <c:dispRSqr val="1"/>
            <c:trendlineLbl>
              <c:layout>
                <c:manualLayout>
                  <c:x val="-1.7551201769070303E-2"/>
                  <c:y val="-0.5168518518518519"/>
                </c:manualLayout>
              </c:layout>
              <c:numFmt formatCode="General" sourceLinked="0"/>
            </c:trendlineLbl>
          </c:trendline>
          <c:xVal>
            <c:numRef>
              <c:f>Figure_21!$G$5:$G$39</c:f>
              <c:numCache>
                <c:formatCode>#,###.000</c:formatCode>
                <c:ptCount val="35"/>
                <c:pt idx="0">
                  <c:v>0.1820302313751434</c:v>
                </c:pt>
                <c:pt idx="1">
                  <c:v>-1.5113765363728658E-2</c:v>
                </c:pt>
                <c:pt idx="2">
                  <c:v>5.191913006094684E-3</c:v>
                </c:pt>
                <c:pt idx="3">
                  <c:v>8.8964727532098345E-2</c:v>
                </c:pt>
                <c:pt idx="4">
                  <c:v>4.2496798436961115E-2</c:v>
                </c:pt>
                <c:pt idx="5">
                  <c:v>3.7669864965328165E-3</c:v>
                </c:pt>
                <c:pt idx="6">
                  <c:v>0.10676644953549183</c:v>
                </c:pt>
                <c:pt idx="7">
                  <c:v>5.4078178131631946E-2</c:v>
                </c:pt>
                <c:pt idx="8">
                  <c:v>3.0725045503532181E-2</c:v>
                </c:pt>
                <c:pt idx="9">
                  <c:v>6.2634647370683777E-2</c:v>
                </c:pt>
                <c:pt idx="10">
                  <c:v>0.30974326507675493</c:v>
                </c:pt>
                <c:pt idx="11">
                  <c:v>5.6070501247557754E-2</c:v>
                </c:pt>
                <c:pt idx="12">
                  <c:v>8.1379041499801436E-2</c:v>
                </c:pt>
                <c:pt idx="13">
                  <c:v>0.26197108096499916</c:v>
                </c:pt>
                <c:pt idx="14">
                  <c:v>2.6176275373166531E-2</c:v>
                </c:pt>
                <c:pt idx="15">
                  <c:v>9.527798664045016E-2</c:v>
                </c:pt>
                <c:pt idx="16">
                  <c:v>0.10597437735516062</c:v>
                </c:pt>
                <c:pt idx="17">
                  <c:v>7.7967027930319302E-2</c:v>
                </c:pt>
                <c:pt idx="18">
                  <c:v>9.4334111387072248E-2</c:v>
                </c:pt>
                <c:pt idx="19">
                  <c:v>9.9741903741972934E-2</c:v>
                </c:pt>
                <c:pt idx="20">
                  <c:v>6.923696749255899E-2</c:v>
                </c:pt>
                <c:pt idx="21">
                  <c:v>2.9231822193100096E-2</c:v>
                </c:pt>
                <c:pt idx="22">
                  <c:v>-4.5510023653860185E-2</c:v>
                </c:pt>
                <c:pt idx="23">
                  <c:v>0.15712657732601243</c:v>
                </c:pt>
                <c:pt idx="24">
                  <c:v>0.16108170948535996</c:v>
                </c:pt>
                <c:pt idx="25">
                  <c:v>0.24870444168285483</c:v>
                </c:pt>
                <c:pt idx="26">
                  <c:v>0.12854300955993428</c:v>
                </c:pt>
                <c:pt idx="27">
                  <c:v>0.13136236992877484</c:v>
                </c:pt>
                <c:pt idx="28">
                  <c:v>6.2542268611106053E-2</c:v>
                </c:pt>
                <c:pt idx="29">
                  <c:v>0.12457167893956225</c:v>
                </c:pt>
                <c:pt idx="30">
                  <c:v>0.1947360849481794</c:v>
                </c:pt>
                <c:pt idx="31">
                  <c:v>3.3503457891457651E-2</c:v>
                </c:pt>
                <c:pt idx="32">
                  <c:v>0.1034205985974604</c:v>
                </c:pt>
                <c:pt idx="33">
                  <c:v>8.6109763466867724E-3</c:v>
                </c:pt>
                <c:pt idx="34">
                  <c:v>0.35071331348884033</c:v>
                </c:pt>
              </c:numCache>
            </c:numRef>
          </c:xVal>
          <c:yVal>
            <c:numRef>
              <c:f>Figure_21!$F$5:$F$39</c:f>
              <c:numCache>
                <c:formatCode>#,###.000</c:formatCode>
                <c:ptCount val="35"/>
                <c:pt idx="0">
                  <c:v>-3.0311432567324306</c:v>
                </c:pt>
                <c:pt idx="1">
                  <c:v>1.0111393454556905</c:v>
                </c:pt>
                <c:pt idx="2">
                  <c:v>-0.66604780267461006</c:v>
                </c:pt>
                <c:pt idx="3">
                  <c:v>-1.1794718881130963</c:v>
                </c:pt>
                <c:pt idx="4">
                  <c:v>-1.0460693674724599</c:v>
                </c:pt>
                <c:pt idx="5">
                  <c:v>1.4745699212787702</c:v>
                </c:pt>
                <c:pt idx="6">
                  <c:v>-0.2214933763346533</c:v>
                </c:pt>
                <c:pt idx="7">
                  <c:v>-2.4355455466457996</c:v>
                </c:pt>
                <c:pt idx="8">
                  <c:v>0.40482694057415086</c:v>
                </c:pt>
                <c:pt idx="9">
                  <c:v>-2.5288370758887364</c:v>
                </c:pt>
                <c:pt idx="10">
                  <c:v>-3.1716308108082001</c:v>
                </c:pt>
                <c:pt idx="11">
                  <c:v>0.23450593239335835</c:v>
                </c:pt>
                <c:pt idx="12">
                  <c:v>-2.3705502733435866</c:v>
                </c:pt>
                <c:pt idx="13">
                  <c:v>-7.6806886633039699</c:v>
                </c:pt>
                <c:pt idx="14">
                  <c:v>1.8111408400480293</c:v>
                </c:pt>
                <c:pt idx="15">
                  <c:v>1.2928872384278667</c:v>
                </c:pt>
                <c:pt idx="16">
                  <c:v>0.40874165053017153</c:v>
                </c:pt>
                <c:pt idx="17">
                  <c:v>0.28800550274791709</c:v>
                </c:pt>
                <c:pt idx="18">
                  <c:v>-0.24913579118091919</c:v>
                </c:pt>
                <c:pt idx="19">
                  <c:v>-2.5174745053537979</c:v>
                </c:pt>
                <c:pt idx="20">
                  <c:v>-1.7275799696115108</c:v>
                </c:pt>
                <c:pt idx="21">
                  <c:v>-3.4535617660876246</c:v>
                </c:pt>
                <c:pt idx="22">
                  <c:v>1.5570849098461494</c:v>
                </c:pt>
                <c:pt idx="23">
                  <c:v>-2.1142465306798308</c:v>
                </c:pt>
                <c:pt idx="24">
                  <c:v>-1.7844907244894699</c:v>
                </c:pt>
                <c:pt idx="25">
                  <c:v>-3.2220050029007092</c:v>
                </c:pt>
                <c:pt idx="26">
                  <c:v>-1.6086090307539371</c:v>
                </c:pt>
                <c:pt idx="27">
                  <c:v>-1.0432352008214718</c:v>
                </c:pt>
                <c:pt idx="28">
                  <c:v>0.79161094478726979</c:v>
                </c:pt>
                <c:pt idx="29">
                  <c:v>0.9178583570132246</c:v>
                </c:pt>
                <c:pt idx="30">
                  <c:v>-1.9618220824207253</c:v>
                </c:pt>
                <c:pt idx="31">
                  <c:v>-1.5575742879434213</c:v>
                </c:pt>
                <c:pt idx="32">
                  <c:v>0.5279900167463456</c:v>
                </c:pt>
                <c:pt idx="33">
                  <c:v>-0.32339138299033093</c:v>
                </c:pt>
                <c:pt idx="34">
                  <c:v>-8.9467011480328313</c:v>
                </c:pt>
              </c:numCache>
            </c:numRef>
          </c:yVal>
        </c:ser>
        <c:axId val="103778944"/>
        <c:axId val="103797504"/>
      </c:scatterChart>
      <c:valAx>
        <c:axId val="10377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Correlation between</a:t>
                </a:r>
                <a:r>
                  <a:rPr lang="en-CA" baseline="0"/>
                  <a:t> </a:t>
                </a:r>
                <a:r>
                  <a:rPr lang="en-CA"/>
                  <a:t>item position and missingness, PISA 2000</a:t>
                </a:r>
              </a:p>
            </c:rich>
          </c:tx>
          <c:layout>
            <c:manualLayout>
              <c:xMode val="edge"/>
              <c:yMode val="edge"/>
              <c:x val="0.37363837394341515"/>
              <c:y val="0.89719889180519163"/>
            </c:manualLayout>
          </c:layout>
        </c:title>
        <c:numFmt formatCode="0.0" sourceLinked="0"/>
        <c:tickLblPos val="nextTo"/>
        <c:crossAx val="103797504"/>
        <c:crossesAt val="-10"/>
        <c:crossBetween val="midCat"/>
      </c:valAx>
      <c:valAx>
        <c:axId val="10379750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Change in effect of item position on missingness, 2000 to 2009</a:t>
                </a:r>
              </a:p>
            </c:rich>
          </c:tx>
          <c:layout>
            <c:manualLayout>
              <c:xMode val="edge"/>
              <c:yMode val="edge"/>
              <c:x val="3.1496062992125991E-2"/>
              <c:y val="0.373338801399826"/>
            </c:manualLayout>
          </c:layout>
        </c:title>
        <c:numFmt formatCode="#,##0.0" sourceLinked="0"/>
        <c:tickLblPos val="nextTo"/>
        <c:crossAx val="103778944"/>
        <c:crossesAt val="-10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tx>
            <c:v>Common items</c:v>
          </c:tx>
          <c:spPr>
            <a:ln w="28575">
              <a:noFill/>
            </a:ln>
          </c:spPr>
          <c:dPt>
            <c:idx val="13"/>
            <c:marker>
              <c:symbol val="circle"/>
              <c:size val="12"/>
              <c:spPr>
                <a:solidFill>
                  <a:schemeClr val="tx1"/>
                </a:solidFill>
              </c:spPr>
            </c:marker>
          </c:dPt>
          <c:dPt>
            <c:idx val="25"/>
            <c:marker>
              <c:spPr>
                <a:solidFill>
                  <a:schemeClr val="bg1"/>
                </a:solidFill>
                <a:ln>
                  <a:solidFill>
                    <a:prstClr val="black"/>
                  </a:solidFill>
                </a:ln>
              </c:spPr>
            </c:marker>
          </c:dPt>
          <c:dLbls>
            <c:dLbl>
              <c:idx val="13"/>
              <c:layout>
                <c:manualLayout>
                  <c:x val="-3.2730409263044935E-2"/>
                  <c:y val="6.02836711108306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Figure_4!$B$4:$B$32</c:f>
              <c:numCache>
                <c:formatCode>0.0</c:formatCode>
                <c:ptCount val="29"/>
                <c:pt idx="0">
                  <c:v>-13.377848060828683</c:v>
                </c:pt>
                <c:pt idx="1">
                  <c:v>-13.377848060828683</c:v>
                </c:pt>
                <c:pt idx="2">
                  <c:v>-1.1801242924387338</c:v>
                </c:pt>
                <c:pt idx="3">
                  <c:v>-10.070874097058095</c:v>
                </c:pt>
                <c:pt idx="5">
                  <c:v>-13.390298255538255</c:v>
                </c:pt>
                <c:pt idx="6">
                  <c:v>-1.954786972197553</c:v>
                </c:pt>
                <c:pt idx="7">
                  <c:v>-10.59116930888672</c:v>
                </c:pt>
                <c:pt idx="8">
                  <c:v>-9.1258076427737933</c:v>
                </c:pt>
                <c:pt idx="9">
                  <c:v>13.314230072498049</c:v>
                </c:pt>
                <c:pt idx="10">
                  <c:v>8.9773780733864328</c:v>
                </c:pt>
                <c:pt idx="11">
                  <c:v>14.211957692546264</c:v>
                </c:pt>
                <c:pt idx="12">
                  <c:v>-6.6470692421677882</c:v>
                </c:pt>
                <c:pt idx="13">
                  <c:v>-31.029555638705176</c:v>
                </c:pt>
                <c:pt idx="14">
                  <c:v>-1.418553826935522</c:v>
                </c:pt>
                <c:pt idx="15">
                  <c:v>-2.3771990485521428</c:v>
                </c:pt>
                <c:pt idx="16">
                  <c:v>14.513190379689377</c:v>
                </c:pt>
                <c:pt idx="17">
                  <c:v>16.735312325912048</c:v>
                </c:pt>
                <c:pt idx="18">
                  <c:v>3.3046793397255669</c:v>
                </c:pt>
                <c:pt idx="19">
                  <c:v>3.3046793397255669</c:v>
                </c:pt>
                <c:pt idx="20">
                  <c:v>-7.9197338584642694</c:v>
                </c:pt>
                <c:pt idx="21">
                  <c:v>-2.0509601739507275</c:v>
                </c:pt>
                <c:pt idx="22">
                  <c:v>21.356780476992583</c:v>
                </c:pt>
                <c:pt idx="23">
                  <c:v>19.180281436758378</c:v>
                </c:pt>
                <c:pt idx="24">
                  <c:v>-11.510629446818371</c:v>
                </c:pt>
                <c:pt idx="25">
                  <c:v>-18.881742691038426</c:v>
                </c:pt>
                <c:pt idx="26">
                  <c:v>6.1286166401218338</c:v>
                </c:pt>
                <c:pt idx="27">
                  <c:v>-9.3094666887776043</c:v>
                </c:pt>
                <c:pt idx="28">
                  <c:v>-4.5928777854421696</c:v>
                </c:pt>
              </c:numCache>
            </c:numRef>
          </c:xVal>
          <c:yVal>
            <c:numRef>
              <c:f>Figure_4!$C$4:$C$32</c:f>
              <c:numCache>
                <c:formatCode>0.0</c:formatCode>
                <c:ptCount val="29"/>
                <c:pt idx="0">
                  <c:v>-11.423705230695418</c:v>
                </c:pt>
                <c:pt idx="1">
                  <c:v>-33.586222501043324</c:v>
                </c:pt>
                <c:pt idx="2">
                  <c:v>-6.5877593965508368</c:v>
                </c:pt>
                <c:pt idx="3">
                  <c:v>-7.6540882777084107</c:v>
                </c:pt>
                <c:pt idx="5">
                  <c:v>-18.962513784038265</c:v>
                </c:pt>
                <c:pt idx="6">
                  <c:v>-5.7729756348433057</c:v>
                </c:pt>
                <c:pt idx="7">
                  <c:v>-8.2232159122697794</c:v>
                </c:pt>
                <c:pt idx="8">
                  <c:v>-10.04070609030191</c:v>
                </c:pt>
                <c:pt idx="9">
                  <c:v>7.3898335539391269</c:v>
                </c:pt>
                <c:pt idx="10">
                  <c:v>1.5942167723204079</c:v>
                </c:pt>
                <c:pt idx="11">
                  <c:v>-0.61308076842840364</c:v>
                </c:pt>
                <c:pt idx="12">
                  <c:v>-7.5849695717550958</c:v>
                </c:pt>
                <c:pt idx="13">
                  <c:v>-23.925576624455232</c:v>
                </c:pt>
                <c:pt idx="14">
                  <c:v>-6.8403574570147043</c:v>
                </c:pt>
                <c:pt idx="15">
                  <c:v>-9.8656063601274582</c:v>
                </c:pt>
                <c:pt idx="16">
                  <c:v>7.0942329969994944</c:v>
                </c:pt>
                <c:pt idx="17">
                  <c:v>19.577162446786588</c:v>
                </c:pt>
                <c:pt idx="18">
                  <c:v>32.337597143290736</c:v>
                </c:pt>
                <c:pt idx="19">
                  <c:v>-23.778391266587278</c:v>
                </c:pt>
                <c:pt idx="20">
                  <c:v>-5.6879087652155249</c:v>
                </c:pt>
                <c:pt idx="21">
                  <c:v>-2.8699607924656334</c:v>
                </c:pt>
                <c:pt idx="22">
                  <c:v>15.152980676184427</c:v>
                </c:pt>
                <c:pt idx="23">
                  <c:v>14.840580387838656</c:v>
                </c:pt>
                <c:pt idx="24">
                  <c:v>-14.432848245843729</c:v>
                </c:pt>
                <c:pt idx="25">
                  <c:v>-16.243842079323372</c:v>
                </c:pt>
                <c:pt idx="26">
                  <c:v>3.5986810790891468</c:v>
                </c:pt>
                <c:pt idx="27">
                  <c:v>-23.710844487835004</c:v>
                </c:pt>
                <c:pt idx="28">
                  <c:v>-6.6602924002792179</c:v>
                </c:pt>
              </c:numCache>
            </c:numRef>
          </c:yVal>
        </c:ser>
        <c:ser>
          <c:idx val="1"/>
          <c:order val="1"/>
          <c:tx>
            <c:v>Link items</c:v>
          </c:tx>
          <c:spPr>
            <a:ln w="28575">
              <a:noFill/>
            </a:ln>
          </c:spPr>
          <c:marker>
            <c:spPr>
              <a:noFill/>
            </c:spPr>
          </c:marker>
          <c:dPt>
            <c:idx val="13"/>
            <c:marker>
              <c:symbol val="circle"/>
              <c:size val="12"/>
              <c:spPr>
                <a:noFill/>
                <a:ln>
                  <a:solidFill>
                    <a:srgbClr val="34EC02"/>
                  </a:solidFill>
                </a:ln>
              </c:spPr>
            </c:marker>
          </c:dPt>
          <c:dPt>
            <c:idx val="25"/>
            <c:marker>
              <c:symbol val="square"/>
              <c:size val="8"/>
              <c:spPr>
                <a:solidFill>
                  <a:schemeClr val="bg1"/>
                </a:solidFill>
                <a:ln>
                  <a:solidFill>
                    <a:prstClr val="black"/>
                  </a:solidFill>
                </a:ln>
              </c:spPr>
            </c:marker>
          </c:dPt>
          <c:dLbls>
            <c:dLbl>
              <c:idx val="25"/>
              <c:layout>
                <c:manualLayout>
                  <c:x val="-3.6175715501260218E-2"/>
                  <c:y val="-4.964537620891935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SWE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Figure_4!$B$4:$B$32</c:f>
              <c:numCache>
                <c:formatCode>0.0</c:formatCode>
                <c:ptCount val="29"/>
                <c:pt idx="0">
                  <c:v>-13.377848060828683</c:v>
                </c:pt>
                <c:pt idx="1">
                  <c:v>-13.377848060828683</c:v>
                </c:pt>
                <c:pt idx="2">
                  <c:v>-1.1801242924387338</c:v>
                </c:pt>
                <c:pt idx="3">
                  <c:v>-10.070874097058095</c:v>
                </c:pt>
                <c:pt idx="5">
                  <c:v>-13.390298255538255</c:v>
                </c:pt>
                <c:pt idx="6">
                  <c:v>-1.954786972197553</c:v>
                </c:pt>
                <c:pt idx="7">
                  <c:v>-10.59116930888672</c:v>
                </c:pt>
                <c:pt idx="8">
                  <c:v>-9.1258076427737933</c:v>
                </c:pt>
                <c:pt idx="9">
                  <c:v>13.314230072498049</c:v>
                </c:pt>
                <c:pt idx="10">
                  <c:v>8.9773780733864328</c:v>
                </c:pt>
                <c:pt idx="11">
                  <c:v>14.211957692546264</c:v>
                </c:pt>
                <c:pt idx="12">
                  <c:v>-6.6470692421677882</c:v>
                </c:pt>
                <c:pt idx="13">
                  <c:v>-31.029555638705176</c:v>
                </c:pt>
                <c:pt idx="14">
                  <c:v>-1.418553826935522</c:v>
                </c:pt>
                <c:pt idx="15">
                  <c:v>-2.3771990485521428</c:v>
                </c:pt>
                <c:pt idx="16">
                  <c:v>14.513190379689377</c:v>
                </c:pt>
                <c:pt idx="17">
                  <c:v>16.735312325912048</c:v>
                </c:pt>
                <c:pt idx="18">
                  <c:v>3.3046793397255669</c:v>
                </c:pt>
                <c:pt idx="19">
                  <c:v>3.3046793397255669</c:v>
                </c:pt>
                <c:pt idx="20">
                  <c:v>-7.9197338584642694</c:v>
                </c:pt>
                <c:pt idx="21">
                  <c:v>-2.0509601739507275</c:v>
                </c:pt>
                <c:pt idx="22">
                  <c:v>21.356780476992583</c:v>
                </c:pt>
                <c:pt idx="23">
                  <c:v>19.180281436758378</c:v>
                </c:pt>
                <c:pt idx="24">
                  <c:v>-11.510629446818371</c:v>
                </c:pt>
                <c:pt idx="25">
                  <c:v>-18.881742691038426</c:v>
                </c:pt>
                <c:pt idx="26">
                  <c:v>6.1286166401218338</c:v>
                </c:pt>
                <c:pt idx="27">
                  <c:v>-9.3094666887776043</c:v>
                </c:pt>
                <c:pt idx="28">
                  <c:v>-4.5928777854421696</c:v>
                </c:pt>
              </c:numCache>
            </c:numRef>
          </c:xVal>
          <c:yVal>
            <c:numRef>
              <c:f>Figure_4!$D$4:$D$32</c:f>
              <c:numCache>
                <c:formatCode>General</c:formatCode>
                <c:ptCount val="29"/>
                <c:pt idx="0">
                  <c:v>-12.739111950627262</c:v>
                </c:pt>
                <c:pt idx="1">
                  <c:v>-34.424311956293479</c:v>
                </c:pt>
                <c:pt idx="2">
                  <c:v>1.7891052517391017</c:v>
                </c:pt>
                <c:pt idx="3">
                  <c:v>-6.686992408779588</c:v>
                </c:pt>
                <c:pt idx="5">
                  <c:v>-9.950906497508015</c:v>
                </c:pt>
                <c:pt idx="6">
                  <c:v>-8.0708996955831367</c:v>
                </c:pt>
                <c:pt idx="7">
                  <c:v>-5.8390725527574432</c:v>
                </c:pt>
                <c:pt idx="8">
                  <c:v>-12.865722315212281</c:v>
                </c:pt>
                <c:pt idx="9">
                  <c:v>13.007966102847035</c:v>
                </c:pt>
                <c:pt idx="10">
                  <c:v>-2.1767431755019402</c:v>
                </c:pt>
                <c:pt idx="11">
                  <c:v>2.0861858830210736</c:v>
                </c:pt>
                <c:pt idx="12">
                  <c:v>-13.555624522980168</c:v>
                </c:pt>
                <c:pt idx="13">
                  <c:v>-23.422067970941896</c:v>
                </c:pt>
                <c:pt idx="14">
                  <c:v>-4.6343034480474898</c:v>
                </c:pt>
                <c:pt idx="15">
                  <c:v>-10.348099472371814</c:v>
                </c:pt>
                <c:pt idx="16">
                  <c:v>7.3094370476118229</c:v>
                </c:pt>
                <c:pt idx="17">
                  <c:v>15.747680338064015</c:v>
                </c:pt>
                <c:pt idx="18">
                  <c:v>3.983015242272927</c:v>
                </c:pt>
                <c:pt idx="19">
                  <c:v>-23.075051943061681</c:v>
                </c:pt>
                <c:pt idx="20">
                  <c:v>-7.8332547963851766</c:v>
                </c:pt>
                <c:pt idx="21">
                  <c:v>-10.166268337459655</c:v>
                </c:pt>
                <c:pt idx="22">
                  <c:v>13.318546288392668</c:v>
                </c:pt>
                <c:pt idx="23">
                  <c:v>9.5177842334464913</c:v>
                </c:pt>
                <c:pt idx="24">
                  <c:v>-19.476586462104478</c:v>
                </c:pt>
                <c:pt idx="25">
                  <c:v>-26.564891256344936</c:v>
                </c:pt>
                <c:pt idx="26">
                  <c:v>-2.6923319690175163</c:v>
                </c:pt>
                <c:pt idx="27">
                  <c:v>-24.565179873658451</c:v>
                </c:pt>
                <c:pt idx="28">
                  <c:v>-8.3266809351103461</c:v>
                </c:pt>
              </c:numCache>
            </c:numRef>
          </c:yVal>
        </c:ser>
        <c:axId val="98358784"/>
        <c:axId val="98360704"/>
      </c:scatterChart>
      <c:valAx>
        <c:axId val="98358784"/>
        <c:scaling>
          <c:orientation val="minMax"/>
          <c:max val="40"/>
          <c:min val="-4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PISA</a:t>
                </a:r>
                <a:r>
                  <a:rPr lang="en-CA" baseline="0"/>
                  <a:t> Reading Scale average performance difference</a:t>
                </a:r>
                <a:endParaRPr lang="en-CA"/>
              </a:p>
            </c:rich>
          </c:tx>
        </c:title>
        <c:numFmt formatCode="0" sourceLinked="0"/>
        <c:tickLblPos val="nextTo"/>
        <c:crossAx val="98360704"/>
        <c:crossesAt val="-400"/>
        <c:crossBetween val="midCat"/>
      </c:valAx>
      <c:valAx>
        <c:axId val="98360704"/>
        <c:scaling>
          <c:orientation val="minMax"/>
          <c:max val="40"/>
          <c:min val="-4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en-CA" sz="1000" b="1" i="0" baseline="0">
                    <a:effectLst/>
                  </a:rPr>
                  <a:t>Common item average reading difference (rescaled percent correct)</a:t>
                </a:r>
                <a:endParaRPr lang="en-CA" sz="1000">
                  <a:effectLst/>
                </a:endParaRPr>
              </a:p>
            </c:rich>
          </c:tx>
        </c:title>
        <c:numFmt formatCode="0" sourceLinked="0"/>
        <c:tickLblPos val="nextTo"/>
        <c:crossAx val="98358784"/>
        <c:crossesAt val="-40"/>
        <c:crossBetween val="midCat"/>
      </c:valAx>
    </c:plotArea>
    <c:legend>
      <c:legendPos val="r"/>
      <c:overlay val="1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autoTitleDeleted val="1"/>
    <c:plotArea>
      <c:layout/>
      <c:scatterChart>
        <c:scatterStyle val="lineMarker"/>
        <c:ser>
          <c:idx val="0"/>
          <c:order val="0"/>
          <c:tx>
            <c:v>2000</c:v>
          </c:tx>
          <c:spPr>
            <a:ln w="28575">
              <a:noFill/>
            </a:ln>
          </c:spPr>
          <c:trendline>
            <c:spPr>
              <a:ln w="3175">
                <a:solidFill>
                  <a:schemeClr val="bg1">
                    <a:lumMod val="95000"/>
                  </a:schemeClr>
                </a:solidFill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11871001770711676"/>
                  <c:y val="0.31005924597997597"/>
                </c:manualLayout>
              </c:layout>
              <c:numFmt formatCode="General" sourceLinked="0"/>
            </c:trendlineLbl>
          </c:trendline>
          <c:xVal>
            <c:numRef>
              <c:f>Figure_5!$J$4:$J$132</c:f>
              <c:numCache>
                <c:formatCode>General</c:formatCode>
                <c:ptCount val="129"/>
                <c:pt idx="0">
                  <c:v>-0.221</c:v>
                </c:pt>
                <c:pt idx="1">
                  <c:v>0.45900000000000002</c:v>
                </c:pt>
                <c:pt idx="2">
                  <c:v>1.123</c:v>
                </c:pt>
                <c:pt idx="3">
                  <c:v>-1.1120000000000001</c:v>
                </c:pt>
                <c:pt idx="4">
                  <c:v>0.106</c:v>
                </c:pt>
                <c:pt idx="5">
                  <c:v>-1.377</c:v>
                </c:pt>
                <c:pt idx="6">
                  <c:v>0.496</c:v>
                </c:pt>
                <c:pt idx="7">
                  <c:v>6.7000000000000004E-2</c:v>
                </c:pt>
                <c:pt idx="8">
                  <c:v>-0.877</c:v>
                </c:pt>
                <c:pt idx="9">
                  <c:v>-0.112</c:v>
                </c:pt>
                <c:pt idx="10">
                  <c:v>5.0000000000000001E-3</c:v>
                </c:pt>
                <c:pt idx="11">
                  <c:v>-0.313</c:v>
                </c:pt>
                <c:pt idx="12">
                  <c:v>0.499</c:v>
                </c:pt>
                <c:pt idx="13">
                  <c:v>-1.726</c:v>
                </c:pt>
                <c:pt idx="14">
                  <c:v>0.51600000000000001</c:v>
                </c:pt>
                <c:pt idx="15">
                  <c:v>0.182</c:v>
                </c:pt>
                <c:pt idx="16">
                  <c:v>0.48499999999999999</c:v>
                </c:pt>
                <c:pt idx="17">
                  <c:v>-0.48699999999999999</c:v>
                </c:pt>
                <c:pt idx="18">
                  <c:v>2.581</c:v>
                </c:pt>
                <c:pt idx="19">
                  <c:v>0.42799999999999999</c:v>
                </c:pt>
                <c:pt idx="20">
                  <c:v>-0.28399999999999997</c:v>
                </c:pt>
                <c:pt idx="21">
                  <c:v>0.47499999999999998</c:v>
                </c:pt>
                <c:pt idx="22">
                  <c:v>0.52800000000000002</c:v>
                </c:pt>
                <c:pt idx="23">
                  <c:v>-0.60699999999999998</c:v>
                </c:pt>
                <c:pt idx="24">
                  <c:v>0.70599999999999996</c:v>
                </c:pt>
                <c:pt idx="25">
                  <c:v>0.247</c:v>
                </c:pt>
                <c:pt idx="26">
                  <c:v>1.5209999999999999</c:v>
                </c:pt>
                <c:pt idx="27">
                  <c:v>0.69899999999999995</c:v>
                </c:pt>
                <c:pt idx="28">
                  <c:v>-0.85199999999999998</c:v>
                </c:pt>
                <c:pt idx="29">
                  <c:v>0.47499999999999998</c:v>
                </c:pt>
                <c:pt idx="30">
                  <c:v>-0.30299999999999999</c:v>
                </c:pt>
                <c:pt idx="31">
                  <c:v>0.90600000000000003</c:v>
                </c:pt>
                <c:pt idx="32">
                  <c:v>-0.16300000000000001</c:v>
                </c:pt>
                <c:pt idx="33">
                  <c:v>-1.4219999999999999</c:v>
                </c:pt>
                <c:pt idx="34">
                  <c:v>-1.036</c:v>
                </c:pt>
                <c:pt idx="35">
                  <c:v>-0.19800000000000001</c:v>
                </c:pt>
                <c:pt idx="36">
                  <c:v>0.84499999999999997</c:v>
                </c:pt>
                <c:pt idx="37">
                  <c:v>1.7909999999999999</c:v>
                </c:pt>
                <c:pt idx="38">
                  <c:v>-1.367</c:v>
                </c:pt>
                <c:pt idx="39">
                  <c:v>-0.68300000000000005</c:v>
                </c:pt>
                <c:pt idx="40">
                  <c:v>-0.23499999999999999</c:v>
                </c:pt>
                <c:pt idx="41">
                  <c:v>0.65800000000000003</c:v>
                </c:pt>
                <c:pt idx="42">
                  <c:v>1.117</c:v>
                </c:pt>
                <c:pt idx="43">
                  <c:v>-0.58799999999999997</c:v>
                </c:pt>
                <c:pt idx="44">
                  <c:v>-0.13500000000000001</c:v>
                </c:pt>
                <c:pt idx="45">
                  <c:v>-1.484</c:v>
                </c:pt>
                <c:pt idx="46">
                  <c:v>-1.597</c:v>
                </c:pt>
                <c:pt idx="47">
                  <c:v>-1.0389999999999999</c:v>
                </c:pt>
                <c:pt idx="48">
                  <c:v>-0.56299999999999994</c:v>
                </c:pt>
                <c:pt idx="49">
                  <c:v>2.9159999999999999</c:v>
                </c:pt>
                <c:pt idx="50">
                  <c:v>0.17799999999999999</c:v>
                </c:pt>
                <c:pt idx="51">
                  <c:v>0.217</c:v>
                </c:pt>
                <c:pt idx="52">
                  <c:v>-1.012</c:v>
                </c:pt>
                <c:pt idx="53">
                  <c:v>-1.0649999999999999</c:v>
                </c:pt>
                <c:pt idx="54">
                  <c:v>0.45700000000000002</c:v>
                </c:pt>
                <c:pt idx="55">
                  <c:v>-1.627</c:v>
                </c:pt>
                <c:pt idx="56">
                  <c:v>-8.2000000000000003E-2</c:v>
                </c:pt>
                <c:pt idx="57">
                  <c:v>-1.002</c:v>
                </c:pt>
                <c:pt idx="58">
                  <c:v>0.8</c:v>
                </c:pt>
                <c:pt idx="59">
                  <c:v>0.38</c:v>
                </c:pt>
                <c:pt idx="60">
                  <c:v>-1.306</c:v>
                </c:pt>
                <c:pt idx="61">
                  <c:v>1.206</c:v>
                </c:pt>
                <c:pt idx="62">
                  <c:v>0.90500000000000003</c:v>
                </c:pt>
                <c:pt idx="63">
                  <c:v>1.4810000000000001</c:v>
                </c:pt>
                <c:pt idx="64">
                  <c:v>-1.5660000000000001</c:v>
                </c:pt>
                <c:pt idx="65">
                  <c:v>-1.2350000000000001</c:v>
                </c:pt>
                <c:pt idx="66">
                  <c:v>1.105</c:v>
                </c:pt>
                <c:pt idx="67">
                  <c:v>1.875</c:v>
                </c:pt>
                <c:pt idx="68">
                  <c:v>-0.93100000000000005</c:v>
                </c:pt>
                <c:pt idx="69">
                  <c:v>-1.5609999999999999</c:v>
                </c:pt>
                <c:pt idx="70">
                  <c:v>-1.1659999999999999</c:v>
                </c:pt>
                <c:pt idx="71">
                  <c:v>-1.0249999999999999</c:v>
                </c:pt>
                <c:pt idx="72">
                  <c:v>-1.0589999999999999</c:v>
                </c:pt>
                <c:pt idx="73">
                  <c:v>-5.2999999999999999E-2</c:v>
                </c:pt>
                <c:pt idx="74">
                  <c:v>1.365</c:v>
                </c:pt>
                <c:pt idx="75">
                  <c:v>-0.86799999999999999</c:v>
                </c:pt>
                <c:pt idx="76">
                  <c:v>0.80800000000000005</c:v>
                </c:pt>
                <c:pt idx="77">
                  <c:v>-0.56299999999999994</c:v>
                </c:pt>
                <c:pt idx="78">
                  <c:v>1.149</c:v>
                </c:pt>
                <c:pt idx="79">
                  <c:v>1.226</c:v>
                </c:pt>
                <c:pt idx="80">
                  <c:v>-1.448</c:v>
                </c:pt>
                <c:pt idx="81">
                  <c:v>1.0309999999999999</c:v>
                </c:pt>
                <c:pt idx="82">
                  <c:v>0.33800000000000002</c:v>
                </c:pt>
                <c:pt idx="83">
                  <c:v>0.11600000000000001</c:v>
                </c:pt>
                <c:pt idx="84">
                  <c:v>0.20200000000000001</c:v>
                </c:pt>
                <c:pt idx="85">
                  <c:v>1.004</c:v>
                </c:pt>
                <c:pt idx="86">
                  <c:v>0.105</c:v>
                </c:pt>
                <c:pt idx="87">
                  <c:v>-0.629</c:v>
                </c:pt>
                <c:pt idx="88">
                  <c:v>0.13800000000000001</c:v>
                </c:pt>
                <c:pt idx="89">
                  <c:v>0.89400000000000002</c:v>
                </c:pt>
                <c:pt idx="90">
                  <c:v>-0.83299999999999996</c:v>
                </c:pt>
                <c:pt idx="91">
                  <c:v>0.69</c:v>
                </c:pt>
                <c:pt idx="92">
                  <c:v>0.751</c:v>
                </c:pt>
                <c:pt idx="93">
                  <c:v>1.206</c:v>
                </c:pt>
                <c:pt idx="94">
                  <c:v>-0.47399999999999998</c:v>
                </c:pt>
                <c:pt idx="95">
                  <c:v>-0.55000000000000004</c:v>
                </c:pt>
                <c:pt idx="96">
                  <c:v>0.27800000000000002</c:v>
                </c:pt>
                <c:pt idx="97">
                  <c:v>-0.91700000000000004</c:v>
                </c:pt>
                <c:pt idx="98">
                  <c:v>0.78500000000000003</c:v>
                </c:pt>
                <c:pt idx="99">
                  <c:v>-0.14399999999999999</c:v>
                </c:pt>
                <c:pt idx="100">
                  <c:v>0.16300000000000001</c:v>
                </c:pt>
                <c:pt idx="101">
                  <c:v>-1.599</c:v>
                </c:pt>
                <c:pt idx="102">
                  <c:v>-0.17199999999999999</c:v>
                </c:pt>
                <c:pt idx="103">
                  <c:v>-0.313</c:v>
                </c:pt>
                <c:pt idx="104">
                  <c:v>-1.885</c:v>
                </c:pt>
                <c:pt idx="105">
                  <c:v>-0.66300000000000003</c:v>
                </c:pt>
                <c:pt idx="106">
                  <c:v>0.19600000000000001</c:v>
                </c:pt>
                <c:pt idx="107">
                  <c:v>4.4999999999999998E-2</c:v>
                </c:pt>
                <c:pt idx="108">
                  <c:v>0.29499999999999998</c:v>
                </c:pt>
                <c:pt idx="109">
                  <c:v>-0.216</c:v>
                </c:pt>
                <c:pt idx="110">
                  <c:v>-0.91600000000000004</c:v>
                </c:pt>
                <c:pt idx="111">
                  <c:v>-0.33500000000000002</c:v>
                </c:pt>
                <c:pt idx="112">
                  <c:v>0.19400000000000001</c:v>
                </c:pt>
                <c:pt idx="113">
                  <c:v>0.247</c:v>
                </c:pt>
                <c:pt idx="114">
                  <c:v>-1.4870000000000001</c:v>
                </c:pt>
                <c:pt idx="115">
                  <c:v>1.728</c:v>
                </c:pt>
                <c:pt idx="116">
                  <c:v>0.66</c:v>
                </c:pt>
                <c:pt idx="117">
                  <c:v>1.873</c:v>
                </c:pt>
                <c:pt idx="118">
                  <c:v>-5.0000000000000001E-3</c:v>
                </c:pt>
                <c:pt idx="119">
                  <c:v>0.13200000000000001</c:v>
                </c:pt>
                <c:pt idx="120">
                  <c:v>-9.1999999999999998E-2</c:v>
                </c:pt>
                <c:pt idx="121">
                  <c:v>0.72199999999999998</c:v>
                </c:pt>
                <c:pt idx="122">
                  <c:v>0.46899999999999997</c:v>
                </c:pt>
                <c:pt idx="123">
                  <c:v>-0.25700000000000001</c:v>
                </c:pt>
                <c:pt idx="124">
                  <c:v>0.432</c:v>
                </c:pt>
                <c:pt idx="125">
                  <c:v>-0.55600000000000005</c:v>
                </c:pt>
                <c:pt idx="126">
                  <c:v>-4.2999999999999997E-2</c:v>
                </c:pt>
                <c:pt idx="127">
                  <c:v>-0.80500000000000005</c:v>
                </c:pt>
                <c:pt idx="128">
                  <c:v>1.56</c:v>
                </c:pt>
              </c:numCache>
            </c:numRef>
          </c:xVal>
          <c:yVal>
            <c:numRef>
              <c:f>Figure_5!$T$4:$T$132</c:f>
              <c:numCache>
                <c:formatCode>General</c:formatCode>
                <c:ptCount val="129"/>
                <c:pt idx="0">
                  <c:v>-1.0769230000000001</c:v>
                </c:pt>
                <c:pt idx="1">
                  <c:v>-5.2451999999999999E-2</c:v>
                </c:pt>
                <c:pt idx="2">
                  <c:v>0.28761700000000001</c:v>
                </c:pt>
                <c:pt idx="3">
                  <c:v>-1.195217</c:v>
                </c:pt>
                <c:pt idx="4">
                  <c:v>-0.62979600000000002</c:v>
                </c:pt>
                <c:pt idx="5">
                  <c:v>-1.725454</c:v>
                </c:pt>
                <c:pt idx="6">
                  <c:v>-0.205322</c:v>
                </c:pt>
                <c:pt idx="7">
                  <c:v>-0.80479999999999996</c:v>
                </c:pt>
                <c:pt idx="8">
                  <c:v>-1.419619</c:v>
                </c:pt>
                <c:pt idx="9">
                  <c:v>-0.67693999999999999</c:v>
                </c:pt>
                <c:pt idx="10">
                  <c:v>-1.125637</c:v>
                </c:pt>
                <c:pt idx="11">
                  <c:v>-1.2769159999999999</c:v>
                </c:pt>
                <c:pt idx="12">
                  <c:v>-0.129167</c:v>
                </c:pt>
                <c:pt idx="13">
                  <c:v>-2.4900169999999999</c:v>
                </c:pt>
                <c:pt idx="14">
                  <c:v>-0.28345500000000001</c:v>
                </c:pt>
                <c:pt idx="15">
                  <c:v>-1.214019</c:v>
                </c:pt>
                <c:pt idx="16">
                  <c:v>-0.52676800000000001</c:v>
                </c:pt>
                <c:pt idx="17">
                  <c:v>-1.1509739999999999</c:v>
                </c:pt>
                <c:pt idx="19">
                  <c:v>-0.54410099999999995</c:v>
                </c:pt>
                <c:pt idx="20">
                  <c:v>-0.66096600000000005</c:v>
                </c:pt>
                <c:pt idx="21">
                  <c:v>-0.43888700000000003</c:v>
                </c:pt>
                <c:pt idx="22">
                  <c:v>-0.268569</c:v>
                </c:pt>
                <c:pt idx="23">
                  <c:v>-1.087467</c:v>
                </c:pt>
                <c:pt idx="24">
                  <c:v>-0.783609</c:v>
                </c:pt>
                <c:pt idx="25">
                  <c:v>-0.58616999999999997</c:v>
                </c:pt>
                <c:pt idx="26">
                  <c:v>0.31090200000000001</c:v>
                </c:pt>
                <c:pt idx="27">
                  <c:v>-0.39383600000000002</c:v>
                </c:pt>
                <c:pt idx="28">
                  <c:v>-1.20631</c:v>
                </c:pt>
                <c:pt idx="29">
                  <c:v>-0.33871699999999999</c:v>
                </c:pt>
                <c:pt idx="30">
                  <c:v>-1.386188</c:v>
                </c:pt>
                <c:pt idx="31">
                  <c:v>0.14954500000000001</c:v>
                </c:pt>
                <c:pt idx="32">
                  <c:v>-0.99358500000000005</c:v>
                </c:pt>
                <c:pt idx="33">
                  <c:v>-2.167961</c:v>
                </c:pt>
                <c:pt idx="34">
                  <c:v>-1.7894410000000001</c:v>
                </c:pt>
                <c:pt idx="35">
                  <c:v>-0.96533400000000003</c:v>
                </c:pt>
                <c:pt idx="36">
                  <c:v>-0.23689299999999999</c:v>
                </c:pt>
                <c:pt idx="37">
                  <c:v>0.399142</c:v>
                </c:pt>
                <c:pt idx="38">
                  <c:v>-1.5773740000000001</c:v>
                </c:pt>
                <c:pt idx="39">
                  <c:v>-1.6124689999999999</c:v>
                </c:pt>
                <c:pt idx="40">
                  <c:v>-0.51144999999999996</c:v>
                </c:pt>
                <c:pt idx="41">
                  <c:v>-0.34380500000000003</c:v>
                </c:pt>
                <c:pt idx="42">
                  <c:v>0.27793499999999999</c:v>
                </c:pt>
                <c:pt idx="43">
                  <c:v>-1.1986840000000001</c:v>
                </c:pt>
                <c:pt idx="44">
                  <c:v>-0.90783000000000003</c:v>
                </c:pt>
                <c:pt idx="45">
                  <c:v>-2.9934400000000001</c:v>
                </c:pt>
                <c:pt idx="46">
                  <c:v>-2.4527380000000001</c:v>
                </c:pt>
                <c:pt idx="47">
                  <c:v>-2.8809960000000001</c:v>
                </c:pt>
                <c:pt idx="48">
                  <c:v>-1.0886039999999999</c:v>
                </c:pt>
                <c:pt idx="50">
                  <c:v>1.1644E-2</c:v>
                </c:pt>
                <c:pt idx="51">
                  <c:v>-0.88609400000000005</c:v>
                </c:pt>
                <c:pt idx="52">
                  <c:v>-1.3018380000000001</c:v>
                </c:pt>
                <c:pt idx="53">
                  <c:v>-2.0851280000000001</c:v>
                </c:pt>
                <c:pt idx="54">
                  <c:v>-9.6215999999999996E-2</c:v>
                </c:pt>
                <c:pt idx="55">
                  <c:v>-2.2008719999999999</c:v>
                </c:pt>
                <c:pt idx="56">
                  <c:v>-0.66591299999999998</c:v>
                </c:pt>
                <c:pt idx="57">
                  <c:v>-1.571051</c:v>
                </c:pt>
                <c:pt idx="58">
                  <c:v>-0.11372599999999999</c:v>
                </c:pt>
                <c:pt idx="59">
                  <c:v>-0.67976899999999996</c:v>
                </c:pt>
                <c:pt idx="60">
                  <c:v>-1.6195949999999999</c:v>
                </c:pt>
                <c:pt idx="61">
                  <c:v>0.46802300000000002</c:v>
                </c:pt>
                <c:pt idx="62">
                  <c:v>-3.0175E-2</c:v>
                </c:pt>
                <c:pt idx="63">
                  <c:v>0.63131899999999996</c:v>
                </c:pt>
                <c:pt idx="64">
                  <c:v>-1.915737</c:v>
                </c:pt>
                <c:pt idx="65">
                  <c:v>-1.8254090000000001</c:v>
                </c:pt>
                <c:pt idx="66">
                  <c:v>0.44869799999999999</c:v>
                </c:pt>
                <c:pt idx="67">
                  <c:v>1.1921170000000001</c:v>
                </c:pt>
                <c:pt idx="68">
                  <c:v>-3.0843240000000001</c:v>
                </c:pt>
                <c:pt idx="69">
                  <c:v>-2.0804900000000002</c:v>
                </c:pt>
                <c:pt idx="70">
                  <c:v>-1.361564</c:v>
                </c:pt>
                <c:pt idx="71">
                  <c:v>-0.93370799999999998</c:v>
                </c:pt>
                <c:pt idx="72">
                  <c:v>-1.5308029999999999</c:v>
                </c:pt>
                <c:pt idx="73">
                  <c:v>-0.75088299999999997</c:v>
                </c:pt>
                <c:pt idx="74">
                  <c:v>0.63948899999999997</c:v>
                </c:pt>
                <c:pt idx="75">
                  <c:v>-2.1212230000000001</c:v>
                </c:pt>
                <c:pt idx="76">
                  <c:v>0.231209</c:v>
                </c:pt>
                <c:pt idx="77">
                  <c:v>-1.6542289999999999</c:v>
                </c:pt>
                <c:pt idx="78">
                  <c:v>0.17200299999999999</c:v>
                </c:pt>
                <c:pt idx="79">
                  <c:v>0.42182500000000001</c:v>
                </c:pt>
                <c:pt idx="80">
                  <c:v>-2.107694</c:v>
                </c:pt>
                <c:pt idx="81">
                  <c:v>0.115826</c:v>
                </c:pt>
                <c:pt idx="82">
                  <c:v>-0.49069099999999999</c:v>
                </c:pt>
                <c:pt idx="83">
                  <c:v>-0.99046100000000004</c:v>
                </c:pt>
                <c:pt idx="84">
                  <c:v>-0.59884999999999999</c:v>
                </c:pt>
                <c:pt idx="85">
                  <c:v>4.2084000000000003E-2</c:v>
                </c:pt>
                <c:pt idx="86">
                  <c:v>-1.4342349999999999</c:v>
                </c:pt>
                <c:pt idx="87">
                  <c:v>-1.2145349999999999</c:v>
                </c:pt>
                <c:pt idx="88">
                  <c:v>-0.48257499999999998</c:v>
                </c:pt>
                <c:pt idx="89">
                  <c:v>0.17246800000000001</c:v>
                </c:pt>
                <c:pt idx="90">
                  <c:v>-1.552627</c:v>
                </c:pt>
                <c:pt idx="91">
                  <c:v>0.24197399999999999</c:v>
                </c:pt>
                <c:pt idx="92">
                  <c:v>-0.24681</c:v>
                </c:pt>
                <c:pt idx="93">
                  <c:v>0.17294599999999999</c:v>
                </c:pt>
                <c:pt idx="94">
                  <c:v>-1.2550570000000001</c:v>
                </c:pt>
                <c:pt idx="95">
                  <c:v>-0.69374800000000003</c:v>
                </c:pt>
                <c:pt idx="96">
                  <c:v>-1.497987</c:v>
                </c:pt>
                <c:pt idx="97">
                  <c:v>-1.7963690000000001</c:v>
                </c:pt>
                <c:pt idx="98">
                  <c:v>7.5204999999999994E-2</c:v>
                </c:pt>
                <c:pt idx="99">
                  <c:v>-0.59304900000000005</c:v>
                </c:pt>
                <c:pt idx="100">
                  <c:v>-0.27060899999999999</c:v>
                </c:pt>
                <c:pt idx="101">
                  <c:v>-1.6479330000000001</c:v>
                </c:pt>
                <c:pt idx="102">
                  <c:v>-0.76500699999999999</c:v>
                </c:pt>
                <c:pt idx="103">
                  <c:v>-1.545366</c:v>
                </c:pt>
                <c:pt idx="104">
                  <c:v>-2.3165480000000001</c:v>
                </c:pt>
                <c:pt idx="105">
                  <c:v>-1.3273680000000001</c:v>
                </c:pt>
                <c:pt idx="106">
                  <c:v>0.22398199999999999</c:v>
                </c:pt>
                <c:pt idx="107">
                  <c:v>-0.76737200000000005</c:v>
                </c:pt>
                <c:pt idx="108">
                  <c:v>-0.31711499999999998</c:v>
                </c:pt>
                <c:pt idx="109">
                  <c:v>-0.93732800000000005</c:v>
                </c:pt>
                <c:pt idx="110">
                  <c:v>-1.2006129999999999</c:v>
                </c:pt>
                <c:pt idx="111">
                  <c:v>-1.448153</c:v>
                </c:pt>
                <c:pt idx="112">
                  <c:v>-0.43706200000000001</c:v>
                </c:pt>
                <c:pt idx="113">
                  <c:v>-0.50726800000000005</c:v>
                </c:pt>
                <c:pt idx="114">
                  <c:v>-2.2883309999999999</c:v>
                </c:pt>
                <c:pt idx="115">
                  <c:v>0.78572900000000001</c:v>
                </c:pt>
                <c:pt idx="116">
                  <c:v>-0.39866099999999999</c:v>
                </c:pt>
                <c:pt idx="117">
                  <c:v>0.51974100000000001</c:v>
                </c:pt>
                <c:pt idx="118">
                  <c:v>-0.77001399999999998</c:v>
                </c:pt>
                <c:pt idx="119">
                  <c:v>-0.74567099999999997</c:v>
                </c:pt>
                <c:pt idx="120">
                  <c:v>-0.622726</c:v>
                </c:pt>
                <c:pt idx="121">
                  <c:v>9.2110000000000004E-3</c:v>
                </c:pt>
                <c:pt idx="122">
                  <c:v>-0.23199700000000001</c:v>
                </c:pt>
                <c:pt idx="123">
                  <c:v>-0.99565199999999998</c:v>
                </c:pt>
                <c:pt idx="124">
                  <c:v>-7.1022000000000002E-2</c:v>
                </c:pt>
                <c:pt idx="125">
                  <c:v>-1.380576</c:v>
                </c:pt>
                <c:pt idx="126">
                  <c:v>-0.721777</c:v>
                </c:pt>
                <c:pt idx="127">
                  <c:v>-1.254302</c:v>
                </c:pt>
                <c:pt idx="128">
                  <c:v>0.31228099999999998</c:v>
                </c:pt>
              </c:numCache>
            </c:numRef>
          </c:yVal>
        </c:ser>
        <c:ser>
          <c:idx val="1"/>
          <c:order val="1"/>
          <c:tx>
            <c:v>2003</c:v>
          </c:tx>
          <c:spPr>
            <a:ln w="28575">
              <a:noFill/>
            </a:ln>
          </c:spPr>
          <c:trendline>
            <c:spPr>
              <a:ln w="3175">
                <a:solidFill>
                  <a:schemeClr val="bg1">
                    <a:lumMod val="95000"/>
                  </a:schemeClr>
                </a:solidFill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18511229158556169"/>
                  <c:y val="0.30740356432581661"/>
                </c:manualLayout>
              </c:layout>
              <c:numFmt formatCode="General" sourceLinked="0"/>
            </c:trendlineLbl>
          </c:trendline>
          <c:xVal>
            <c:numRef>
              <c:f>Figure_5!$J$133:$J$161</c:f>
              <c:numCache>
                <c:formatCode>General</c:formatCode>
                <c:ptCount val="29"/>
                <c:pt idx="0">
                  <c:v>-1.27</c:v>
                </c:pt>
                <c:pt idx="1">
                  <c:v>0.63</c:v>
                </c:pt>
                <c:pt idx="2">
                  <c:v>0.27</c:v>
                </c:pt>
                <c:pt idx="3">
                  <c:v>-0.69</c:v>
                </c:pt>
                <c:pt idx="4">
                  <c:v>-2.08</c:v>
                </c:pt>
                <c:pt idx="5">
                  <c:v>0.25</c:v>
                </c:pt>
                <c:pt idx="6">
                  <c:v>-0.18</c:v>
                </c:pt>
                <c:pt idx="7">
                  <c:v>1.53</c:v>
                </c:pt>
                <c:pt idx="8">
                  <c:v>0.87</c:v>
                </c:pt>
                <c:pt idx="9">
                  <c:v>-1.42</c:v>
                </c:pt>
                <c:pt idx="10">
                  <c:v>-1.47</c:v>
                </c:pt>
                <c:pt idx="11">
                  <c:v>1.44</c:v>
                </c:pt>
                <c:pt idx="12">
                  <c:v>2.17</c:v>
                </c:pt>
                <c:pt idx="13">
                  <c:v>-0.19</c:v>
                </c:pt>
                <c:pt idx="14">
                  <c:v>1.54</c:v>
                </c:pt>
                <c:pt idx="15">
                  <c:v>0.89</c:v>
                </c:pt>
                <c:pt idx="16">
                  <c:v>0.1</c:v>
                </c:pt>
                <c:pt idx="17">
                  <c:v>-0.59</c:v>
                </c:pt>
                <c:pt idx="18">
                  <c:v>-1.1299999999999999</c:v>
                </c:pt>
                <c:pt idx="19">
                  <c:v>0.86</c:v>
                </c:pt>
                <c:pt idx="20">
                  <c:v>-0.14000000000000001</c:v>
                </c:pt>
                <c:pt idx="21">
                  <c:v>-0.1</c:v>
                </c:pt>
                <c:pt idx="22">
                  <c:v>-1.38</c:v>
                </c:pt>
                <c:pt idx="23">
                  <c:v>-0.34</c:v>
                </c:pt>
                <c:pt idx="24">
                  <c:v>0.4</c:v>
                </c:pt>
                <c:pt idx="25">
                  <c:v>0.16</c:v>
                </c:pt>
                <c:pt idx="26">
                  <c:v>0.46</c:v>
                </c:pt>
                <c:pt idx="27">
                  <c:v>-0.56000000000000005</c:v>
                </c:pt>
                <c:pt idx="28">
                  <c:v>-1.53</c:v>
                </c:pt>
              </c:numCache>
            </c:numRef>
          </c:xVal>
          <c:yVal>
            <c:numRef>
              <c:f>Figure_5!$T$133:$T$161</c:f>
              <c:numCache>
                <c:formatCode>General</c:formatCode>
                <c:ptCount val="29"/>
                <c:pt idx="0">
                  <c:v>-1.9105620000000001</c:v>
                </c:pt>
                <c:pt idx="1">
                  <c:v>-0.33379199999999998</c:v>
                </c:pt>
                <c:pt idx="2">
                  <c:v>-0.66479100000000002</c:v>
                </c:pt>
                <c:pt idx="3">
                  <c:v>-1.2010719999999999</c:v>
                </c:pt>
                <c:pt idx="4">
                  <c:v>-2.428264</c:v>
                </c:pt>
                <c:pt idx="5">
                  <c:v>-0.44066499999999997</c:v>
                </c:pt>
                <c:pt idx="6">
                  <c:v>-1.28481</c:v>
                </c:pt>
                <c:pt idx="7">
                  <c:v>0.78130299999999997</c:v>
                </c:pt>
                <c:pt idx="8">
                  <c:v>-1.7343000000000001E-2</c:v>
                </c:pt>
                <c:pt idx="9">
                  <c:v>-1.831191</c:v>
                </c:pt>
                <c:pt idx="10">
                  <c:v>-1.752875</c:v>
                </c:pt>
                <c:pt idx="11">
                  <c:v>0.76150499999999999</c:v>
                </c:pt>
                <c:pt idx="12">
                  <c:v>1.080106</c:v>
                </c:pt>
                <c:pt idx="13">
                  <c:v>-0.622143</c:v>
                </c:pt>
                <c:pt idx="14">
                  <c:v>0.41963800000000001</c:v>
                </c:pt>
                <c:pt idx="15">
                  <c:v>-0.17321800000000001</c:v>
                </c:pt>
                <c:pt idx="16">
                  <c:v>-0.69824900000000001</c:v>
                </c:pt>
                <c:pt idx="17">
                  <c:v>-1.907562</c:v>
                </c:pt>
                <c:pt idx="18">
                  <c:v>-1.7854589999999999</c:v>
                </c:pt>
                <c:pt idx="19">
                  <c:v>0.245282</c:v>
                </c:pt>
                <c:pt idx="20">
                  <c:v>-0.440442</c:v>
                </c:pt>
                <c:pt idx="21">
                  <c:v>-0.39455899999999999</c:v>
                </c:pt>
                <c:pt idx="22">
                  <c:v>-1.421465</c:v>
                </c:pt>
                <c:pt idx="23">
                  <c:v>-0.45063999999999999</c:v>
                </c:pt>
                <c:pt idx="24">
                  <c:v>0.38664900000000002</c:v>
                </c:pt>
                <c:pt idx="25">
                  <c:v>-0.63172399999999995</c:v>
                </c:pt>
                <c:pt idx="26">
                  <c:v>-0.184749</c:v>
                </c:pt>
                <c:pt idx="27">
                  <c:v>-0.93002799999999997</c:v>
                </c:pt>
                <c:pt idx="28">
                  <c:v>-1.619772</c:v>
                </c:pt>
              </c:numCache>
            </c:numRef>
          </c:yVal>
        </c:ser>
        <c:ser>
          <c:idx val="2"/>
          <c:order val="2"/>
          <c:tx>
            <c:v>2006</c:v>
          </c:tx>
          <c:spPr>
            <a:ln w="28575">
              <a:noFill/>
            </a:ln>
          </c:spPr>
          <c:trendline>
            <c:spPr>
              <a:ln w="3175">
                <a:solidFill>
                  <a:schemeClr val="bg1">
                    <a:lumMod val="95000"/>
                  </a:schemeClr>
                </a:solidFill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18812894799633323"/>
                  <c:y val="0.37459378416419448"/>
                </c:manualLayout>
              </c:layout>
              <c:numFmt formatCode="General" sourceLinked="0"/>
            </c:trendlineLbl>
          </c:trendline>
          <c:xVal>
            <c:numRef>
              <c:f>Figure_5!$J$162:$J$188</c:f>
              <c:numCache>
                <c:formatCode>General</c:formatCode>
                <c:ptCount val="27"/>
                <c:pt idx="0">
                  <c:v>0.51</c:v>
                </c:pt>
                <c:pt idx="1">
                  <c:v>-0.01</c:v>
                </c:pt>
                <c:pt idx="2">
                  <c:v>-0.83</c:v>
                </c:pt>
                <c:pt idx="3">
                  <c:v>-1.86</c:v>
                </c:pt>
                <c:pt idx="4">
                  <c:v>0.33</c:v>
                </c:pt>
                <c:pt idx="5">
                  <c:v>-0.11</c:v>
                </c:pt>
                <c:pt idx="6">
                  <c:v>1.61</c:v>
                </c:pt>
                <c:pt idx="7">
                  <c:v>0.98</c:v>
                </c:pt>
                <c:pt idx="8">
                  <c:v>-1.4</c:v>
                </c:pt>
                <c:pt idx="9">
                  <c:v>-1.41</c:v>
                </c:pt>
                <c:pt idx="10">
                  <c:v>1.33</c:v>
                </c:pt>
                <c:pt idx="11">
                  <c:v>2.16</c:v>
                </c:pt>
                <c:pt idx="12">
                  <c:v>-0.37</c:v>
                </c:pt>
                <c:pt idx="13">
                  <c:v>1.23</c:v>
                </c:pt>
                <c:pt idx="14">
                  <c:v>0.81</c:v>
                </c:pt>
                <c:pt idx="15">
                  <c:v>0.3</c:v>
                </c:pt>
                <c:pt idx="16">
                  <c:v>-0.36</c:v>
                </c:pt>
                <c:pt idx="17">
                  <c:v>-1.1399999999999999</c:v>
                </c:pt>
                <c:pt idx="18">
                  <c:v>1.03</c:v>
                </c:pt>
                <c:pt idx="19">
                  <c:v>0.03</c:v>
                </c:pt>
                <c:pt idx="20">
                  <c:v>0.2</c:v>
                </c:pt>
                <c:pt idx="21">
                  <c:v>-1.25</c:v>
                </c:pt>
                <c:pt idx="22">
                  <c:v>-0.21</c:v>
                </c:pt>
                <c:pt idx="23">
                  <c:v>0.23</c:v>
                </c:pt>
                <c:pt idx="24">
                  <c:v>0.14000000000000001</c:v>
                </c:pt>
                <c:pt idx="25">
                  <c:v>0.26</c:v>
                </c:pt>
                <c:pt idx="26">
                  <c:v>-0.67</c:v>
                </c:pt>
              </c:numCache>
            </c:numRef>
          </c:xVal>
          <c:yVal>
            <c:numRef>
              <c:f>Figure_5!$T$162:$T$188</c:f>
              <c:numCache>
                <c:formatCode>General</c:formatCode>
                <c:ptCount val="27"/>
                <c:pt idx="0">
                  <c:v>-0.33943200000000001</c:v>
                </c:pt>
                <c:pt idx="1">
                  <c:v>-0.59732099999999999</c:v>
                </c:pt>
                <c:pt idx="2">
                  <c:v>-0.98049699999999995</c:v>
                </c:pt>
                <c:pt idx="3">
                  <c:v>-2.0510120000000001</c:v>
                </c:pt>
                <c:pt idx="4">
                  <c:v>-0.65813900000000003</c:v>
                </c:pt>
                <c:pt idx="5">
                  <c:v>-1.590638</c:v>
                </c:pt>
                <c:pt idx="6">
                  <c:v>0.72634500000000002</c:v>
                </c:pt>
                <c:pt idx="7">
                  <c:v>-7.4764999999999998E-2</c:v>
                </c:pt>
                <c:pt idx="8">
                  <c:v>-1.8822920000000001</c:v>
                </c:pt>
                <c:pt idx="9">
                  <c:v>-1.531075</c:v>
                </c:pt>
                <c:pt idx="10">
                  <c:v>0.82269400000000004</c:v>
                </c:pt>
                <c:pt idx="11">
                  <c:v>1.414282</c:v>
                </c:pt>
                <c:pt idx="12">
                  <c:v>-0.62603900000000001</c:v>
                </c:pt>
                <c:pt idx="13">
                  <c:v>0.31423099999999998</c:v>
                </c:pt>
                <c:pt idx="14">
                  <c:v>-6.8085999999999994E-2</c:v>
                </c:pt>
                <c:pt idx="15">
                  <c:v>-0.48093200000000003</c:v>
                </c:pt>
                <c:pt idx="16">
                  <c:v>-1.2939560000000001</c:v>
                </c:pt>
                <c:pt idx="17">
                  <c:v>-1.7132350000000001</c:v>
                </c:pt>
                <c:pt idx="18">
                  <c:v>0.36075499999999999</c:v>
                </c:pt>
                <c:pt idx="19">
                  <c:v>-0.44429400000000002</c:v>
                </c:pt>
                <c:pt idx="20">
                  <c:v>-0.101276</c:v>
                </c:pt>
                <c:pt idx="21">
                  <c:v>-1.2858099999999999</c:v>
                </c:pt>
                <c:pt idx="22">
                  <c:v>-0.44273099999999999</c:v>
                </c:pt>
                <c:pt idx="23">
                  <c:v>5.0056000000000003E-2</c:v>
                </c:pt>
                <c:pt idx="24">
                  <c:v>-0.326961</c:v>
                </c:pt>
                <c:pt idx="25">
                  <c:v>-0.20491300000000001</c:v>
                </c:pt>
                <c:pt idx="26">
                  <c:v>-0.799373</c:v>
                </c:pt>
              </c:numCache>
            </c:numRef>
          </c:yVal>
        </c:ser>
        <c:ser>
          <c:idx val="3"/>
          <c:order val="3"/>
          <c:tx>
            <c:v>2009</c:v>
          </c:tx>
          <c:spPr>
            <a:ln w="28575">
              <a:noFill/>
            </a:ln>
          </c:spPr>
          <c:trendline>
            <c:spPr>
              <a:ln w="3175">
                <a:solidFill>
                  <a:schemeClr val="bg1">
                    <a:lumMod val="95000"/>
                  </a:schemeClr>
                </a:solidFill>
                <a:prstDash val="sysDot"/>
              </a:ln>
            </c:spPr>
            <c:trendlineType val="linear"/>
            <c:dispRSqr val="1"/>
            <c:trendlineLbl>
              <c:layout>
                <c:manualLayout>
                  <c:x val="0.11854542105681774"/>
                  <c:y val="0.52015178184308031"/>
                </c:manualLayout>
              </c:layout>
              <c:numFmt formatCode="General" sourceLinked="0"/>
            </c:trendlineLbl>
          </c:trendline>
          <c:xVal>
            <c:numRef>
              <c:f>Figure_5!$J$189:$J$288</c:f>
              <c:numCache>
                <c:formatCode>General</c:formatCode>
                <c:ptCount val="100"/>
                <c:pt idx="0">
                  <c:v>-1.4591499999999999</c:v>
                </c:pt>
                <c:pt idx="1">
                  <c:v>0.47443000000000002</c:v>
                </c:pt>
                <c:pt idx="2">
                  <c:v>1.217E-2</c:v>
                </c:pt>
                <c:pt idx="3">
                  <c:v>-0.77132000000000001</c:v>
                </c:pt>
                <c:pt idx="4">
                  <c:v>-2.1353900000000001</c:v>
                </c:pt>
                <c:pt idx="5">
                  <c:v>8.0180000000000001E-2</c:v>
                </c:pt>
                <c:pt idx="6">
                  <c:v>-0.26365</c:v>
                </c:pt>
                <c:pt idx="7">
                  <c:v>7.2359999999999994E-2</c:v>
                </c:pt>
                <c:pt idx="8">
                  <c:v>-1.3823300000000001</c:v>
                </c:pt>
                <c:pt idx="9">
                  <c:v>-1.0486</c:v>
                </c:pt>
                <c:pt idx="10">
                  <c:v>-0.30747999999999998</c:v>
                </c:pt>
                <c:pt idx="11">
                  <c:v>0.48647000000000001</c:v>
                </c:pt>
                <c:pt idx="12">
                  <c:v>-1.4570399999999999</c:v>
                </c:pt>
                <c:pt idx="13">
                  <c:v>2.7789999999999999E-2</c:v>
                </c:pt>
                <c:pt idx="14">
                  <c:v>-1.02532</c:v>
                </c:pt>
                <c:pt idx="15">
                  <c:v>0.80759000000000003</c:v>
                </c:pt>
                <c:pt idx="16">
                  <c:v>1.42177</c:v>
                </c:pt>
                <c:pt idx="17">
                  <c:v>0.66840999999999995</c:v>
                </c:pt>
                <c:pt idx="18">
                  <c:v>-1.5468900000000001</c:v>
                </c:pt>
                <c:pt idx="19">
                  <c:v>-1.2544999999999999</c:v>
                </c:pt>
                <c:pt idx="20">
                  <c:v>1.3297699999999999</c:v>
                </c:pt>
                <c:pt idx="21">
                  <c:v>2.47506</c:v>
                </c:pt>
                <c:pt idx="22">
                  <c:v>-0.37747999999999998</c:v>
                </c:pt>
                <c:pt idx="23">
                  <c:v>1.1706099999999999</c:v>
                </c:pt>
                <c:pt idx="24">
                  <c:v>0.76153999999999999</c:v>
                </c:pt>
                <c:pt idx="25">
                  <c:v>-1.42326</c:v>
                </c:pt>
                <c:pt idx="26">
                  <c:v>0.90066000000000002</c:v>
                </c:pt>
                <c:pt idx="27">
                  <c:v>-0.17926</c:v>
                </c:pt>
                <c:pt idx="28">
                  <c:v>-4.5399999999999998E-3</c:v>
                </c:pt>
                <c:pt idx="29">
                  <c:v>-1.3465</c:v>
                </c:pt>
                <c:pt idx="30">
                  <c:v>-0.43511</c:v>
                </c:pt>
                <c:pt idx="31">
                  <c:v>0.17163</c:v>
                </c:pt>
                <c:pt idx="32">
                  <c:v>9.2859999999999998E-2</c:v>
                </c:pt>
                <c:pt idx="33">
                  <c:v>0.22453999999999999</c:v>
                </c:pt>
                <c:pt idx="34">
                  <c:v>-0.88793</c:v>
                </c:pt>
                <c:pt idx="35">
                  <c:v>-0.37746000000000002</c:v>
                </c:pt>
                <c:pt idx="36">
                  <c:v>-0.41471999999999998</c:v>
                </c:pt>
                <c:pt idx="37">
                  <c:v>-0.75710999999999995</c:v>
                </c:pt>
                <c:pt idx="38">
                  <c:v>0.65393999999999997</c:v>
                </c:pt>
                <c:pt idx="39">
                  <c:v>1.43638</c:v>
                </c:pt>
                <c:pt idx="40">
                  <c:v>0.93976000000000004</c:v>
                </c:pt>
                <c:pt idx="41">
                  <c:v>1.18936</c:v>
                </c:pt>
                <c:pt idx="42">
                  <c:v>-0.33889000000000002</c:v>
                </c:pt>
                <c:pt idx="43">
                  <c:v>1.42615</c:v>
                </c:pt>
                <c:pt idx="44">
                  <c:v>-0.76266999999999996</c:v>
                </c:pt>
                <c:pt idx="45">
                  <c:v>-1.6497999999999999</c:v>
                </c:pt>
                <c:pt idx="46">
                  <c:v>0.11083</c:v>
                </c:pt>
                <c:pt idx="47">
                  <c:v>1.1136699999999999</c:v>
                </c:pt>
                <c:pt idx="48">
                  <c:v>1.05243</c:v>
                </c:pt>
                <c:pt idx="49">
                  <c:v>0.81713999999999998</c:v>
                </c:pt>
                <c:pt idx="50">
                  <c:v>0.37946000000000002</c:v>
                </c:pt>
                <c:pt idx="51">
                  <c:v>-9.1740000000000002E-2</c:v>
                </c:pt>
                <c:pt idx="52">
                  <c:v>1.35534</c:v>
                </c:pt>
                <c:pt idx="53">
                  <c:v>-1.58342</c:v>
                </c:pt>
                <c:pt idx="54">
                  <c:v>0.76822000000000001</c:v>
                </c:pt>
                <c:pt idx="55">
                  <c:v>-1.03685</c:v>
                </c:pt>
                <c:pt idx="56">
                  <c:v>-0.35422999999999999</c:v>
                </c:pt>
                <c:pt idx="57">
                  <c:v>0.95806999999999998</c:v>
                </c:pt>
                <c:pt idx="58">
                  <c:v>-0.32479999999999998</c:v>
                </c:pt>
                <c:pt idx="59">
                  <c:v>-0.91213999999999995</c:v>
                </c:pt>
                <c:pt idx="60">
                  <c:v>-1.5717000000000001</c:v>
                </c:pt>
                <c:pt idx="61">
                  <c:v>-0.65983000000000003</c:v>
                </c:pt>
                <c:pt idx="62">
                  <c:v>0.33495999999999998</c:v>
                </c:pt>
                <c:pt idx="63">
                  <c:v>0.33344000000000001</c:v>
                </c:pt>
                <c:pt idx="64">
                  <c:v>2.4826700000000002</c:v>
                </c:pt>
                <c:pt idx="65">
                  <c:v>-0.50094000000000005</c:v>
                </c:pt>
                <c:pt idx="66">
                  <c:v>-0.59214999999999995</c:v>
                </c:pt>
                <c:pt idx="67">
                  <c:v>1.3447100000000001</c:v>
                </c:pt>
                <c:pt idx="68">
                  <c:v>1.96916</c:v>
                </c:pt>
                <c:pt idx="69">
                  <c:v>1.1963200000000001</c:v>
                </c:pt>
                <c:pt idx="70">
                  <c:v>-2.4841799999999998</c:v>
                </c:pt>
                <c:pt idx="71">
                  <c:v>-1.04548</c:v>
                </c:pt>
                <c:pt idx="72">
                  <c:v>-0.25103999999999999</c:v>
                </c:pt>
                <c:pt idx="73">
                  <c:v>0.33038000000000001</c:v>
                </c:pt>
                <c:pt idx="74">
                  <c:v>-1.03705</c:v>
                </c:pt>
                <c:pt idx="75">
                  <c:v>0.68725000000000003</c:v>
                </c:pt>
                <c:pt idx="76">
                  <c:v>2.9178500000000001</c:v>
                </c:pt>
                <c:pt idx="77">
                  <c:v>-0.26567000000000002</c:v>
                </c:pt>
                <c:pt idx="78">
                  <c:v>0.63260000000000005</c:v>
                </c:pt>
                <c:pt idx="79">
                  <c:v>0.76036999999999999</c:v>
                </c:pt>
                <c:pt idx="80">
                  <c:v>-1.3066500000000001</c:v>
                </c:pt>
                <c:pt idx="81">
                  <c:v>-0.15942999999999999</c:v>
                </c:pt>
                <c:pt idx="82">
                  <c:v>-0.16968</c:v>
                </c:pt>
                <c:pt idx="83">
                  <c:v>-0.61136999999999997</c:v>
                </c:pt>
                <c:pt idx="84">
                  <c:v>1.24458</c:v>
                </c:pt>
                <c:pt idx="85">
                  <c:v>-1.0405</c:v>
                </c:pt>
                <c:pt idx="86">
                  <c:v>-0.25142999999999999</c:v>
                </c:pt>
                <c:pt idx="87">
                  <c:v>1.9602999999999999</c:v>
                </c:pt>
                <c:pt idx="88">
                  <c:v>-3.3963000000000001</c:v>
                </c:pt>
                <c:pt idx="89">
                  <c:v>-1.3801600000000001</c:v>
                </c:pt>
                <c:pt idx="90">
                  <c:v>-1.36548</c:v>
                </c:pt>
                <c:pt idx="91">
                  <c:v>0.51905999999999997</c:v>
                </c:pt>
                <c:pt idx="92">
                  <c:v>9.5259999999999997E-2</c:v>
                </c:pt>
                <c:pt idx="93">
                  <c:v>0.23708000000000001</c:v>
                </c:pt>
                <c:pt idx="94">
                  <c:v>-0.29522999999999999</c:v>
                </c:pt>
                <c:pt idx="95">
                  <c:v>-1.36904</c:v>
                </c:pt>
                <c:pt idx="96">
                  <c:v>2.8300000000000001E-3</c:v>
                </c:pt>
                <c:pt idx="97">
                  <c:v>0.85511000000000004</c:v>
                </c:pt>
                <c:pt idx="98">
                  <c:v>2.6619600000000001</c:v>
                </c:pt>
                <c:pt idx="99">
                  <c:v>-1.17137</c:v>
                </c:pt>
              </c:numCache>
            </c:numRef>
          </c:xVal>
          <c:yVal>
            <c:numRef>
              <c:f>Figure_5!$T$189:$T$288</c:f>
              <c:numCache>
                <c:formatCode>General</c:formatCode>
                <c:ptCount val="100"/>
                <c:pt idx="0">
                  <c:v>-1.5658559999999999</c:v>
                </c:pt>
                <c:pt idx="1">
                  <c:v>-0.24692500000000001</c:v>
                </c:pt>
                <c:pt idx="2">
                  <c:v>-0.59427799999999997</c:v>
                </c:pt>
                <c:pt idx="3">
                  <c:v>-0.913659</c:v>
                </c:pt>
                <c:pt idx="4">
                  <c:v>-2.0999409999999998</c:v>
                </c:pt>
                <c:pt idx="5">
                  <c:v>-0.50471100000000002</c:v>
                </c:pt>
                <c:pt idx="6">
                  <c:v>-1.802713</c:v>
                </c:pt>
                <c:pt idx="7">
                  <c:v>-0.404665</c:v>
                </c:pt>
                <c:pt idx="8">
                  <c:v>-1.491682</c:v>
                </c:pt>
                <c:pt idx="9">
                  <c:v>-1.0555829999999999</c:v>
                </c:pt>
                <c:pt idx="10">
                  <c:v>-0.70077999999999996</c:v>
                </c:pt>
                <c:pt idx="11">
                  <c:v>0.32499299999999998</c:v>
                </c:pt>
                <c:pt idx="12">
                  <c:v>-1.4746109999999999</c:v>
                </c:pt>
                <c:pt idx="13">
                  <c:v>-0.192215</c:v>
                </c:pt>
                <c:pt idx="14">
                  <c:v>-1.1995359999999999</c:v>
                </c:pt>
                <c:pt idx="15">
                  <c:v>0.20982500000000001</c:v>
                </c:pt>
                <c:pt idx="16">
                  <c:v>0.88356800000000002</c:v>
                </c:pt>
                <c:pt idx="17">
                  <c:v>-3.0735999999999999E-2</c:v>
                </c:pt>
                <c:pt idx="18">
                  <c:v>-2.0059529999999999</c:v>
                </c:pt>
                <c:pt idx="19">
                  <c:v>-1.573215</c:v>
                </c:pt>
                <c:pt idx="20">
                  <c:v>1.1057969999999999</c:v>
                </c:pt>
                <c:pt idx="21">
                  <c:v>2.2178719999999998</c:v>
                </c:pt>
                <c:pt idx="22">
                  <c:v>-0.47480699999999998</c:v>
                </c:pt>
                <c:pt idx="23">
                  <c:v>0.68523900000000004</c:v>
                </c:pt>
                <c:pt idx="24">
                  <c:v>-2.8756E-2</c:v>
                </c:pt>
                <c:pt idx="25">
                  <c:v>-1.643492</c:v>
                </c:pt>
                <c:pt idx="26">
                  <c:v>0.263152</c:v>
                </c:pt>
                <c:pt idx="27">
                  <c:v>-0.52385999999999999</c:v>
                </c:pt>
                <c:pt idx="28">
                  <c:v>-0.109975</c:v>
                </c:pt>
                <c:pt idx="29">
                  <c:v>-1.0532360000000001</c:v>
                </c:pt>
                <c:pt idx="30">
                  <c:v>-0.394345</c:v>
                </c:pt>
                <c:pt idx="31">
                  <c:v>0.29450999999999999</c:v>
                </c:pt>
                <c:pt idx="32">
                  <c:v>-0.124321</c:v>
                </c:pt>
                <c:pt idx="33">
                  <c:v>-0.144313</c:v>
                </c:pt>
                <c:pt idx="34">
                  <c:v>-1.0065360000000001</c:v>
                </c:pt>
                <c:pt idx="35">
                  <c:v>-0.46809099999999998</c:v>
                </c:pt>
                <c:pt idx="36">
                  <c:v>-0.57481800000000005</c:v>
                </c:pt>
                <c:pt idx="37">
                  <c:v>-0.96684499999999995</c:v>
                </c:pt>
                <c:pt idx="38">
                  <c:v>3.0162000000000001E-2</c:v>
                </c:pt>
                <c:pt idx="39">
                  <c:v>1.075674</c:v>
                </c:pt>
                <c:pt idx="40">
                  <c:v>0.197073</c:v>
                </c:pt>
                <c:pt idx="41">
                  <c:v>0.44045099999999998</c:v>
                </c:pt>
                <c:pt idx="42">
                  <c:v>-0.66022400000000003</c:v>
                </c:pt>
                <c:pt idx="43">
                  <c:v>0.55310599999999999</c:v>
                </c:pt>
                <c:pt idx="44">
                  <c:v>-1.2526010000000001</c:v>
                </c:pt>
                <c:pt idx="45">
                  <c:v>-2.1537069999999998</c:v>
                </c:pt>
                <c:pt idx="46">
                  <c:v>-0.172822</c:v>
                </c:pt>
                <c:pt idx="47">
                  <c:v>0.75106099999999998</c:v>
                </c:pt>
                <c:pt idx="48">
                  <c:v>9.0089999999999996E-3</c:v>
                </c:pt>
                <c:pt idx="49">
                  <c:v>0.15364800000000001</c:v>
                </c:pt>
                <c:pt idx="50">
                  <c:v>-0.26461299999999999</c:v>
                </c:pt>
                <c:pt idx="51">
                  <c:v>-0.79168499999999997</c:v>
                </c:pt>
                <c:pt idx="52">
                  <c:v>1.2979810000000001</c:v>
                </c:pt>
                <c:pt idx="53">
                  <c:v>-1.1355580000000001</c:v>
                </c:pt>
                <c:pt idx="54">
                  <c:v>9.0957999999999997E-2</c:v>
                </c:pt>
                <c:pt idx="55">
                  <c:v>-1.735331</c:v>
                </c:pt>
                <c:pt idx="56">
                  <c:v>-0.50153499999999995</c:v>
                </c:pt>
                <c:pt idx="57">
                  <c:v>0.306537</c:v>
                </c:pt>
                <c:pt idx="58">
                  <c:v>-0.58988600000000002</c:v>
                </c:pt>
                <c:pt idx="59">
                  <c:v>-1.143561</c:v>
                </c:pt>
                <c:pt idx="60">
                  <c:v>-1.5365580000000001</c:v>
                </c:pt>
                <c:pt idx="61">
                  <c:v>-1.0459879999999999</c:v>
                </c:pt>
                <c:pt idx="62">
                  <c:v>0.28508499999999998</c:v>
                </c:pt>
                <c:pt idx="63">
                  <c:v>-9.1079999999999994E-2</c:v>
                </c:pt>
                <c:pt idx="64">
                  <c:v>1.81423</c:v>
                </c:pt>
                <c:pt idx="65">
                  <c:v>-1.3792690000000001</c:v>
                </c:pt>
                <c:pt idx="66">
                  <c:v>-0.93628400000000001</c:v>
                </c:pt>
                <c:pt idx="67">
                  <c:v>0.83133599999999996</c:v>
                </c:pt>
                <c:pt idx="68">
                  <c:v>0.85132699999999994</c:v>
                </c:pt>
                <c:pt idx="69">
                  <c:v>0.62442500000000001</c:v>
                </c:pt>
                <c:pt idx="70">
                  <c:v>-1.983652</c:v>
                </c:pt>
                <c:pt idx="71">
                  <c:v>-1.5230919999999999</c:v>
                </c:pt>
                <c:pt idx="72">
                  <c:v>-0.93551099999999998</c:v>
                </c:pt>
                <c:pt idx="73">
                  <c:v>0.17479600000000001</c:v>
                </c:pt>
                <c:pt idx="74">
                  <c:v>-1.6292359999999999</c:v>
                </c:pt>
                <c:pt idx="75">
                  <c:v>0.122639</c:v>
                </c:pt>
                <c:pt idx="76">
                  <c:v>2.010551</c:v>
                </c:pt>
                <c:pt idx="77">
                  <c:v>-0.435558</c:v>
                </c:pt>
                <c:pt idx="78">
                  <c:v>-0.13008400000000001</c:v>
                </c:pt>
                <c:pt idx="79">
                  <c:v>0.15725</c:v>
                </c:pt>
                <c:pt idx="80">
                  <c:v>-1.816549</c:v>
                </c:pt>
                <c:pt idx="81">
                  <c:v>-1.2525109999999999</c:v>
                </c:pt>
                <c:pt idx="82">
                  <c:v>-0.84823800000000005</c:v>
                </c:pt>
                <c:pt idx="83">
                  <c:v>-1.166561</c:v>
                </c:pt>
                <c:pt idx="84">
                  <c:v>8.5664000000000004E-2</c:v>
                </c:pt>
                <c:pt idx="85">
                  <c:v>-1.2322040000000001</c:v>
                </c:pt>
                <c:pt idx="86">
                  <c:v>-0.50090599999999996</c:v>
                </c:pt>
                <c:pt idx="87">
                  <c:v>0.73752300000000004</c:v>
                </c:pt>
                <c:pt idx="88">
                  <c:v>-2.4769070000000002</c:v>
                </c:pt>
                <c:pt idx="89">
                  <c:v>-1.8887130000000001</c:v>
                </c:pt>
                <c:pt idx="90">
                  <c:v>-1.5612630000000001</c:v>
                </c:pt>
                <c:pt idx="91">
                  <c:v>-7.7046000000000003E-2</c:v>
                </c:pt>
                <c:pt idx="92">
                  <c:v>-0.20883099999999999</c:v>
                </c:pt>
                <c:pt idx="93">
                  <c:v>0.13033900000000001</c:v>
                </c:pt>
                <c:pt idx="94">
                  <c:v>-0.80854899999999996</c:v>
                </c:pt>
                <c:pt idx="95">
                  <c:v>-1.5524800000000001</c:v>
                </c:pt>
                <c:pt idx="96">
                  <c:v>-0.206127</c:v>
                </c:pt>
                <c:pt idx="97">
                  <c:v>0.46674399999999999</c:v>
                </c:pt>
                <c:pt idx="98">
                  <c:v>3.1002640000000001</c:v>
                </c:pt>
                <c:pt idx="99">
                  <c:v>-0.81636600000000004</c:v>
                </c:pt>
              </c:numCache>
            </c:numRef>
          </c:yVal>
        </c:ser>
        <c:axId val="98374016"/>
        <c:axId val="98375936"/>
      </c:scatterChart>
      <c:valAx>
        <c:axId val="98374016"/>
        <c:scaling>
          <c:orientation val="minMax"/>
          <c:max val="4"/>
          <c:min val="-4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PISA item delta parameter</a:t>
                </a:r>
              </a:p>
            </c:rich>
          </c:tx>
        </c:title>
        <c:numFmt formatCode="General" sourceLinked="1"/>
        <c:tickLblPos val="nextTo"/>
        <c:crossAx val="98375936"/>
        <c:crossesAt val="-4"/>
        <c:crossBetween val="midCat"/>
      </c:valAx>
      <c:valAx>
        <c:axId val="98375936"/>
        <c:scaling>
          <c:orientation val="minMax"/>
          <c:max val="4"/>
          <c:min val="-4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Ireland average item</a:t>
                </a:r>
                <a:r>
                  <a:rPr lang="en-CA" baseline="0"/>
                  <a:t> score location parameter</a:t>
                </a:r>
                <a:endParaRPr lang="en-CA"/>
              </a:p>
            </c:rich>
          </c:tx>
        </c:title>
        <c:numFmt formatCode="General" sourceLinked="1"/>
        <c:tickLblPos val="nextTo"/>
        <c:crossAx val="98374016"/>
        <c:crossesAt val="-4"/>
        <c:crossBetween val="midCat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8308060002433466"/>
          <c:y val="0.53120224313184106"/>
          <c:w val="7.9243994022278413E-2"/>
          <c:h val="0.255476074530403"/>
        </c:manualLayout>
      </c:layout>
      <c:overlay val="1"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tx>
            <c:v>2000</c:v>
          </c:tx>
          <c:spPr>
            <a:ln w="28575">
              <a:noFill/>
            </a:ln>
          </c:spPr>
          <c:marker>
            <c:symbol val="diamond"/>
            <c:size val="3"/>
          </c:marker>
          <c:dPt>
            <c:idx val="12"/>
            <c:marker>
              <c:symbol val="circle"/>
              <c:size val="10"/>
              <c:spPr>
                <a:solidFill>
                  <a:schemeClr val="bg1"/>
                </a:solidFill>
                <a:ln>
                  <a:solidFill>
                    <a:prstClr val="black"/>
                  </a:solidFill>
                </a:ln>
              </c:spPr>
            </c:marker>
          </c:dPt>
          <c:dLbls>
            <c:dLbl>
              <c:idx val="12"/>
              <c:layout>
                <c:manualLayout>
                  <c:x val="-0.12345679012345678"/>
                  <c:y val="-1.47492625368731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 2000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Figure_6!$B$6:$B$33</c:f>
              <c:numCache>
                <c:formatCode>0.00</c:formatCode>
                <c:ptCount val="28"/>
                <c:pt idx="0">
                  <c:v>5.0236676807476531E-2</c:v>
                </c:pt>
                <c:pt idx="1">
                  <c:v>-0.17345936852644001</c:v>
                </c:pt>
                <c:pt idx="2">
                  <c:v>-0.13771624545654618</c:v>
                </c:pt>
                <c:pt idx="3">
                  <c:v>0.10370596109033901</c:v>
                </c:pt>
                <c:pt idx="4">
                  <c:v>-0.29714440560800709</c:v>
                </c:pt>
                <c:pt idx="5">
                  <c:v>-0.22395158847638119</c:v>
                </c:pt>
                <c:pt idx="6">
                  <c:v>0.2343113821856852</c:v>
                </c:pt>
                <c:pt idx="7">
                  <c:v>-0.16002087107888666</c:v>
                </c:pt>
                <c:pt idx="8">
                  <c:v>-0.36030265416038715</c:v>
                </c:pt>
                <c:pt idx="9">
                  <c:v>-0.44629306460932711</c:v>
                </c:pt>
                <c:pt idx="10">
                  <c:v>-0.38396544650786057</c:v>
                </c:pt>
                <c:pt idx="11">
                  <c:v>-0.15404687599768008</c:v>
                </c:pt>
                <c:pt idx="12">
                  <c:v>3.8194291431311325E-2</c:v>
                </c:pt>
                <c:pt idx="13">
                  <c:v>-0.29734829936604867</c:v>
                </c:pt>
                <c:pt idx="14">
                  <c:v>8.3221182908694788E-4</c:v>
                </c:pt>
                <c:pt idx="15">
                  <c:v>-2.0840923125462509E-2</c:v>
                </c:pt>
                <c:pt idx="16">
                  <c:v>-0.74602884406353931</c:v>
                </c:pt>
                <c:pt idx="17">
                  <c:v>-0.96036085123978954</c:v>
                </c:pt>
                <c:pt idx="18">
                  <c:v>6.2500629524536666E-2</c:v>
                </c:pt>
                <c:pt idx="19">
                  <c:v>5.3924500267909965E-2</c:v>
                </c:pt>
                <c:pt idx="20">
                  <c:v>-0.16114603508615855</c:v>
                </c:pt>
                <c:pt idx="21">
                  <c:v>-0.41348740111778781</c:v>
                </c:pt>
                <c:pt idx="22">
                  <c:v>-0.50760007579867483</c:v>
                </c:pt>
                <c:pt idx="23">
                  <c:v>-0.27130220031818936</c:v>
                </c:pt>
                <c:pt idx="24">
                  <c:v>-6.3818775378887166E-2</c:v>
                </c:pt>
                <c:pt idx="25">
                  <c:v>-0.27593695775402943</c:v>
                </c:pt>
                <c:pt idx="26">
                  <c:v>-2.148821515362017E-2</c:v>
                </c:pt>
                <c:pt idx="27">
                  <c:v>-0.20296869267444131</c:v>
                </c:pt>
              </c:numCache>
            </c:numRef>
          </c:xVal>
          <c:yVal>
            <c:numRef>
              <c:f>Figure_6!$F$6:$F$33</c:f>
              <c:numCache>
                <c:formatCode>0.00</c:formatCode>
                <c:ptCount val="28"/>
                <c:pt idx="0">
                  <c:v>528.27850441782175</c:v>
                </c:pt>
                <c:pt idx="1">
                  <c:v>507.12665771459086</c:v>
                </c:pt>
                <c:pt idx="2">
                  <c:v>507.12589052999851</c:v>
                </c:pt>
                <c:pt idx="3">
                  <c:v>534.31271906311736</c:v>
                </c:pt>
                <c:pt idx="4">
                  <c:v>491.57703210578347</c:v>
                </c:pt>
                <c:pt idx="5">
                  <c:v>496.87096632113833</c:v>
                </c:pt>
                <c:pt idx="6">
                  <c:v>546.46914462296286</c:v>
                </c:pt>
                <c:pt idx="7">
                  <c:v>504.74238823850379</c:v>
                </c:pt>
                <c:pt idx="8">
                  <c:v>483.990823766245</c:v>
                </c:pt>
                <c:pt idx="9">
                  <c:v>473.79885148692125</c:v>
                </c:pt>
                <c:pt idx="10">
                  <c:v>479.96677781719171</c:v>
                </c:pt>
                <c:pt idx="11">
                  <c:v>506.93046147792393</c:v>
                </c:pt>
                <c:pt idx="12">
                  <c:v>526.66864933774502</c:v>
                </c:pt>
                <c:pt idx="13">
                  <c:v>487.46964533873796</c:v>
                </c:pt>
                <c:pt idx="14">
                  <c:v>522.23492849496404</c:v>
                </c:pt>
                <c:pt idx="15">
                  <c:v>524.7542989133558</c:v>
                </c:pt>
                <c:pt idx="16">
                  <c:v>441.24582261911854</c:v>
                </c:pt>
                <c:pt idx="17">
                  <c:v>421.9606301803932</c:v>
                </c:pt>
                <c:pt idx="18">
                  <c:v>531.90940582300368</c:v>
                </c:pt>
                <c:pt idx="19">
                  <c:v>528.79973211704726</c:v>
                </c:pt>
                <c:pt idx="20">
                  <c:v>505.2809887644824</c:v>
                </c:pt>
                <c:pt idx="21">
                  <c:v>479.12168796033762</c:v>
                </c:pt>
                <c:pt idx="22">
                  <c:v>470.15462206588012</c:v>
                </c:pt>
                <c:pt idx="23">
                  <c:v>492.55296916009951</c:v>
                </c:pt>
                <c:pt idx="24">
                  <c:v>516.33118577909499</c:v>
                </c:pt>
                <c:pt idx="25">
                  <c:v>494.3716192303645</c:v>
                </c:pt>
                <c:pt idx="26">
                  <c:v>523.44330375555592</c:v>
                </c:pt>
                <c:pt idx="27">
                  <c:v>504.41969124529652</c:v>
                </c:pt>
              </c:numCache>
            </c:numRef>
          </c:yVal>
        </c:ser>
        <c:ser>
          <c:idx val="1"/>
          <c:order val="1"/>
          <c:tx>
            <c:v>2003</c:v>
          </c:tx>
          <c:spPr>
            <a:ln w="28575">
              <a:noFill/>
            </a:ln>
          </c:spPr>
          <c:marker>
            <c:symbol val="square"/>
            <c:size val="2"/>
          </c:marker>
          <c:dPt>
            <c:idx val="12"/>
            <c:marker>
              <c:symbol val="square"/>
              <c:size val="9"/>
              <c:spPr>
                <a:solidFill>
                  <a:schemeClr val="bg1"/>
                </a:solidFill>
                <a:ln>
                  <a:solidFill>
                    <a:prstClr val="black"/>
                  </a:solidFill>
                </a:ln>
              </c:spPr>
            </c:marker>
          </c:dPt>
          <c:dLbls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IRL 2003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Figure_6!$C$6:$C$33</c:f>
              <c:numCache>
                <c:formatCode>0.00</c:formatCode>
                <c:ptCount val="28"/>
                <c:pt idx="0">
                  <c:v>0.17479536646330157</c:v>
                </c:pt>
                <c:pt idx="1">
                  <c:v>-0.1688869113233295</c:v>
                </c:pt>
                <c:pt idx="2">
                  <c:v>-8.2031536440062253E-2</c:v>
                </c:pt>
                <c:pt idx="3">
                  <c:v>0.17785358021085881</c:v>
                </c:pt>
                <c:pt idx="4">
                  <c:v>-0.30116485042244989</c:v>
                </c:pt>
                <c:pt idx="5">
                  <c:v>-8.5982938487156171E-2</c:v>
                </c:pt>
                <c:pt idx="6">
                  <c:v>0.36906709690954059</c:v>
                </c:pt>
                <c:pt idx="7">
                  <c:v>-0.10819913478324492</c:v>
                </c:pt>
                <c:pt idx="8">
                  <c:v>-0.24875631286473643</c:v>
                </c:pt>
                <c:pt idx="9">
                  <c:v>-0.53579899547522947</c:v>
                </c:pt>
                <c:pt idx="10">
                  <c:v>-0.37332165457309247</c:v>
                </c:pt>
                <c:pt idx="11">
                  <c:v>-0.17625700136962244</c:v>
                </c:pt>
                <c:pt idx="12">
                  <c:v>0.10927258269893353</c:v>
                </c:pt>
                <c:pt idx="13">
                  <c:v>-0.41383760036329725</c:v>
                </c:pt>
                <c:pt idx="14">
                  <c:v>-6.6948718577599542E-2</c:v>
                </c:pt>
                <c:pt idx="15">
                  <c:v>0.30961740223311973</c:v>
                </c:pt>
                <c:pt idx="16">
                  <c:v>-0.34289080920623471</c:v>
                </c:pt>
                <c:pt idx="17">
                  <c:v>-1.2176077680627684</c:v>
                </c:pt>
                <c:pt idx="18">
                  <c:v>8.3865008078562262E-3</c:v>
                </c:pt>
                <c:pt idx="19">
                  <c:v>0.13830505278463878</c:v>
                </c:pt>
                <c:pt idx="20">
                  <c:v>-0.13980346837361635</c:v>
                </c:pt>
                <c:pt idx="21">
                  <c:v>-0.17629232739897219</c:v>
                </c:pt>
                <c:pt idx="22">
                  <c:v>-0.43008269957605422</c:v>
                </c:pt>
                <c:pt idx="23">
                  <c:v>-0.35724538097866748</c:v>
                </c:pt>
                <c:pt idx="24">
                  <c:v>7.3485247438274046E-2</c:v>
                </c:pt>
                <c:pt idx="25">
                  <c:v>-9.2667876898260809E-2</c:v>
                </c:pt>
                <c:pt idx="26">
                  <c:v>-5.8688720197920312E-2</c:v>
                </c:pt>
                <c:pt idx="27">
                  <c:v>-0.20458581495076575</c:v>
                </c:pt>
              </c:numCache>
            </c:numRef>
          </c:xVal>
          <c:yVal>
            <c:numRef>
              <c:f>Figure_6!$G$6:$G$33</c:f>
              <c:numCache>
                <c:formatCode>0.00</c:formatCode>
                <c:ptCount val="28"/>
                <c:pt idx="0">
                  <c:v>525.42700665042753</c:v>
                </c:pt>
                <c:pt idx="1">
                  <c:v>490.69324043792602</c:v>
                </c:pt>
                <c:pt idx="2">
                  <c:v>506.98733218536319</c:v>
                </c:pt>
                <c:pt idx="3">
                  <c:v>527.91361167948605</c:v>
                </c:pt>
                <c:pt idx="4">
                  <c:v>488.54228428697115</c:v>
                </c:pt>
                <c:pt idx="5">
                  <c:v>492.32337924904368</c:v>
                </c:pt>
                <c:pt idx="6">
                  <c:v>543.46254326510962</c:v>
                </c:pt>
                <c:pt idx="7">
                  <c:v>496.18878489376993</c:v>
                </c:pt>
                <c:pt idx="8">
                  <c:v>491.35799851747396</c:v>
                </c:pt>
                <c:pt idx="9">
                  <c:v>472.2668763958161</c:v>
                </c:pt>
                <c:pt idx="10">
                  <c:v>481.86969442734852</c:v>
                </c:pt>
                <c:pt idx="11">
                  <c:v>491.74696006973056</c:v>
                </c:pt>
                <c:pt idx="12">
                  <c:v>515.48007670024504</c:v>
                </c:pt>
                <c:pt idx="13">
                  <c:v>475.66158082656614</c:v>
                </c:pt>
                <c:pt idx="14">
                  <c:v>498.10520584203147</c:v>
                </c:pt>
                <c:pt idx="15">
                  <c:v>534.09126443033335</c:v>
                </c:pt>
                <c:pt idx="16">
                  <c:v>479.42258356244855</c:v>
                </c:pt>
                <c:pt idx="17">
                  <c:v>399.72192746912435</c:v>
                </c:pt>
                <c:pt idx="18">
                  <c:v>513.11897042539567</c:v>
                </c:pt>
                <c:pt idx="19">
                  <c:v>521.55151001040747</c:v>
                </c:pt>
                <c:pt idx="20">
                  <c:v>499.74023383240541</c:v>
                </c:pt>
                <c:pt idx="21">
                  <c:v>496.60526589979065</c:v>
                </c:pt>
                <c:pt idx="22">
                  <c:v>477.56864555294015</c:v>
                </c:pt>
                <c:pt idx="23">
                  <c:v>480.53799046602279</c:v>
                </c:pt>
                <c:pt idx="24">
                  <c:v>514.26741266931856</c:v>
                </c:pt>
                <c:pt idx="25">
                  <c:v>499.1213985961993</c:v>
                </c:pt>
                <c:pt idx="26">
                  <c:v>507.01274867032043</c:v>
                </c:pt>
                <c:pt idx="27">
                  <c:v>495.18586523978769</c:v>
                </c:pt>
              </c:numCache>
            </c:numRef>
          </c:yVal>
        </c:ser>
        <c:ser>
          <c:idx val="2"/>
          <c:order val="2"/>
          <c:tx>
            <c:v>2006</c:v>
          </c:tx>
          <c:spPr>
            <a:ln w="28575">
              <a:noFill/>
            </a:ln>
          </c:spPr>
          <c:marker>
            <c:symbol val="triangle"/>
            <c:size val="2"/>
          </c:marker>
          <c:dPt>
            <c:idx val="12"/>
            <c:marker>
              <c:symbol val="triangle"/>
              <c:size val="11"/>
              <c:spPr>
                <a:solidFill>
                  <a:schemeClr val="bg1"/>
                </a:solidFill>
                <a:ln>
                  <a:solidFill>
                    <a:prstClr val="black"/>
                  </a:solidFill>
                </a:ln>
              </c:spPr>
            </c:marker>
          </c:dPt>
          <c:dLbls>
            <c:dLbl>
              <c:idx val="12"/>
              <c:layout>
                <c:manualLayout>
                  <c:x val="-0.12345679012345678"/>
                  <c:y val="2.65486725663716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 2006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Figure_6!$D$6:$D$32</c:f>
              <c:numCache>
                <c:formatCode>0.00</c:formatCode>
                <c:ptCount val="27"/>
                <c:pt idx="0">
                  <c:v>1.9512199750073803E-2</c:v>
                </c:pt>
                <c:pt idx="1">
                  <c:v>-0.22137538815990562</c:v>
                </c:pt>
                <c:pt idx="2">
                  <c:v>-0.15348553270209109</c:v>
                </c:pt>
                <c:pt idx="3">
                  <c:v>0.14899142658862782</c:v>
                </c:pt>
                <c:pt idx="4">
                  <c:v>-0.37441408847551533</c:v>
                </c:pt>
                <c:pt idx="5">
                  <c:v>-0.18170372577347654</c:v>
                </c:pt>
                <c:pt idx="6">
                  <c:v>0.42008529508183673</c:v>
                </c:pt>
                <c:pt idx="7">
                  <c:v>-0.23509671174380661</c:v>
                </c:pt>
                <c:pt idx="8">
                  <c:v>-0.25770121515468514</c:v>
                </c:pt>
                <c:pt idx="9">
                  <c:v>-0.61539550099566853</c:v>
                </c:pt>
                <c:pt idx="10">
                  <c:v>-0.31479852891305632</c:v>
                </c:pt>
                <c:pt idx="11">
                  <c:v>-0.26722437224155132</c:v>
                </c:pt>
                <c:pt idx="12">
                  <c:v>5.1513945789014234E-2</c:v>
                </c:pt>
                <c:pt idx="13">
                  <c:v>-0.48494343256049549</c:v>
                </c:pt>
                <c:pt idx="14">
                  <c:v>-0.18161740643234259</c:v>
                </c:pt>
                <c:pt idx="15">
                  <c:v>0.4745422991551938</c:v>
                </c:pt>
                <c:pt idx="16">
                  <c:v>-0.36118950475786848</c:v>
                </c:pt>
                <c:pt idx="17">
                  <c:v>-1.0171962510999042</c:v>
                </c:pt>
                <c:pt idx="18">
                  <c:v>-0.11758295911372732</c:v>
                </c:pt>
                <c:pt idx="19">
                  <c:v>0.14142918285076125</c:v>
                </c:pt>
                <c:pt idx="20">
                  <c:v>-0.28538131660090793</c:v>
                </c:pt>
                <c:pt idx="21">
                  <c:v>-5.0463310396448476E-2</c:v>
                </c:pt>
                <c:pt idx="22">
                  <c:v>-0.45339107250424004</c:v>
                </c:pt>
                <c:pt idx="23">
                  <c:v>-0.54973275464771698</c:v>
                </c:pt>
                <c:pt idx="24">
                  <c:v>-4.7819443780288191E-2</c:v>
                </c:pt>
                <c:pt idx="25">
                  <c:v>-0.18153231265004249</c:v>
                </c:pt>
                <c:pt idx="26">
                  <c:v>-0.19971633733312424</c:v>
                </c:pt>
              </c:numCache>
            </c:numRef>
          </c:xVal>
          <c:yVal>
            <c:numRef>
              <c:f>Figure_6!$H$6:$H$32</c:f>
              <c:numCache>
                <c:formatCode>0.00</c:formatCode>
                <c:ptCount val="27"/>
                <c:pt idx="0">
                  <c:v>512.89329129883356</c:v>
                </c:pt>
                <c:pt idx="1">
                  <c:v>490.1939773020016</c:v>
                </c:pt>
                <c:pt idx="2">
                  <c:v>500.90059457675756</c:v>
                </c:pt>
                <c:pt idx="3">
                  <c:v>527.01129529103559</c:v>
                </c:pt>
                <c:pt idx="4">
                  <c:v>482.71516181446998</c:v>
                </c:pt>
                <c:pt idx="5">
                  <c:v>494.4829808958786</c:v>
                </c:pt>
                <c:pt idx="6">
                  <c:v>546.86828128283457</c:v>
                </c:pt>
                <c:pt idx="7">
                  <c:v>487.70624727245172</c:v>
                </c:pt>
                <c:pt idx="8">
                  <c:v>494.94441797943909</c:v>
                </c:pt>
                <c:pt idx="9">
                  <c:v>459.71118463202151</c:v>
                </c:pt>
                <c:pt idx="10">
                  <c:v>482.37451705979038</c:v>
                </c:pt>
                <c:pt idx="11">
                  <c:v>484.44527144619957</c:v>
                </c:pt>
                <c:pt idx="12">
                  <c:v>517.31323806633702</c:v>
                </c:pt>
                <c:pt idx="13">
                  <c:v>468.52310857988749</c:v>
                </c:pt>
                <c:pt idx="14">
                  <c:v>497.95706853665416</c:v>
                </c:pt>
                <c:pt idx="15">
                  <c:v>556.02191017463929</c:v>
                </c:pt>
                <c:pt idx="16">
                  <c:v>479.36654127604572</c:v>
                </c:pt>
                <c:pt idx="17">
                  <c:v>410.4964547787672</c:v>
                </c:pt>
                <c:pt idx="18">
                  <c:v>506.74697063880581</c:v>
                </c:pt>
                <c:pt idx="19">
                  <c:v>521.03264500352032</c:v>
                </c:pt>
                <c:pt idx="20">
                  <c:v>484.29256300846117</c:v>
                </c:pt>
                <c:pt idx="21">
                  <c:v>507.63952711655344</c:v>
                </c:pt>
                <c:pt idx="22">
                  <c:v>472.30430502820656</c:v>
                </c:pt>
                <c:pt idx="23">
                  <c:v>460.83011201748036</c:v>
                </c:pt>
                <c:pt idx="24">
                  <c:v>507.31288005794573</c:v>
                </c:pt>
                <c:pt idx="25">
                  <c:v>499.27778358379811</c:v>
                </c:pt>
                <c:pt idx="26">
                  <c:v>495.08350940991039</c:v>
                </c:pt>
              </c:numCache>
            </c:numRef>
          </c:yVal>
        </c:ser>
        <c:ser>
          <c:idx val="3"/>
          <c:order val="3"/>
          <c:tx>
            <c:v>2009</c:v>
          </c:tx>
          <c:spPr>
            <a:ln w="28575">
              <a:noFill/>
            </a:ln>
          </c:spPr>
          <c:marker>
            <c:symbol val="x"/>
            <c:size val="2"/>
          </c:marker>
          <c:dPt>
            <c:idx val="12"/>
            <c:marker>
              <c:symbol val="diamond"/>
              <c:size val="9"/>
              <c:spPr>
                <a:solidFill>
                  <a:schemeClr val="bg1"/>
                </a:solidFill>
                <a:ln>
                  <a:solidFill>
                    <a:prstClr val="black"/>
                  </a:solidFill>
                </a:ln>
              </c:spPr>
            </c:marker>
          </c:dPt>
          <c:dLbls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IRL 2009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Figure_6!$E$6:$E$33</c:f>
              <c:numCache>
                <c:formatCode>0.00</c:formatCode>
                <c:ptCount val="28"/>
                <c:pt idx="0">
                  <c:v>0.15213166601687611</c:v>
                </c:pt>
                <c:pt idx="1">
                  <c:v>-0.32861527898451515</c:v>
                </c:pt>
                <c:pt idx="2">
                  <c:v>7.2496484697232966E-2</c:v>
                </c:pt>
                <c:pt idx="3">
                  <c:v>0.25763880379342913</c:v>
                </c:pt>
                <c:pt idx="4">
                  <c:v>-0.23686657905858755</c:v>
                </c:pt>
                <c:pt idx="5">
                  <c:v>-7.3675564116966269E-2</c:v>
                </c:pt>
                <c:pt idx="6">
                  <c:v>0.35994419702504743</c:v>
                </c:pt>
                <c:pt idx="7">
                  <c:v>-1.9577200226890037E-2</c:v>
                </c:pt>
                <c:pt idx="8">
                  <c:v>-3.4278967698485506E-2</c:v>
                </c:pt>
                <c:pt idx="9">
                  <c:v>-0.1808759089212327</c:v>
                </c:pt>
                <c:pt idx="10">
                  <c:v>-8.6725881544725159E-2</c:v>
                </c:pt>
                <c:pt idx="11">
                  <c:v>2.3375012610641805E-2</c:v>
                </c:pt>
                <c:pt idx="12">
                  <c:v>-2.9555824072205375E-2</c:v>
                </c:pt>
                <c:pt idx="13">
                  <c:v>-0.1382939044795792</c:v>
                </c:pt>
                <c:pt idx="14">
                  <c:v>0.17611600552105838</c:v>
                </c:pt>
                <c:pt idx="15">
                  <c:v>0.37012374896680189</c:v>
                </c:pt>
                <c:pt idx="16">
                  <c:v>-0.27932268215989103</c:v>
                </c:pt>
                <c:pt idx="17">
                  <c:v>-0.73822914462877376</c:v>
                </c:pt>
                <c:pt idx="18">
                  <c:v>6.7172562143020184E-2</c:v>
                </c:pt>
                <c:pt idx="19">
                  <c:v>0.22675507254129662</c:v>
                </c:pt>
                <c:pt idx="20">
                  <c:v>3.7627873040706715E-2</c:v>
                </c:pt>
                <c:pt idx="21">
                  <c:v>-5.7925432834964367E-4</c:v>
                </c:pt>
                <c:pt idx="22">
                  <c:v>-9.271655610719895E-2</c:v>
                </c:pt>
                <c:pt idx="23">
                  <c:v>-0.18069962819548369</c:v>
                </c:pt>
                <c:pt idx="24">
                  <c:v>-2.1830465574144031E-2</c:v>
                </c:pt>
                <c:pt idx="25">
                  <c:v>-1.0949077733860581E-3</c:v>
                </c:pt>
                <c:pt idx="26">
                  <c:v>-6.9256261981190295E-2</c:v>
                </c:pt>
                <c:pt idx="27">
                  <c:v>-2.0774438637400382E-2</c:v>
                </c:pt>
              </c:numCache>
            </c:numRef>
          </c:xVal>
          <c:yVal>
            <c:numRef>
              <c:f>Figure_6!$I$6:$I$33</c:f>
              <c:numCache>
                <c:formatCode>0.00</c:formatCode>
                <c:ptCount val="28"/>
                <c:pt idx="0">
                  <c:v>514.90065519726261</c:v>
                </c:pt>
                <c:pt idx="1">
                  <c:v>470.28363198100908</c:v>
                </c:pt>
                <c:pt idx="2">
                  <c:v>505.94579615868946</c:v>
                </c:pt>
                <c:pt idx="3">
                  <c:v>524.24183340857905</c:v>
                </c:pt>
                <c:pt idx="4">
                  <c:v>478.18672057933992</c:v>
                </c:pt>
                <c:pt idx="5">
                  <c:v>494.9161617964001</c:v>
                </c:pt>
                <c:pt idx="6">
                  <c:v>535.87798449465697</c:v>
                </c:pt>
                <c:pt idx="7">
                  <c:v>495.61654131094139</c:v>
                </c:pt>
                <c:pt idx="8">
                  <c:v>497.30505815088651</c:v>
                </c:pt>
                <c:pt idx="9">
                  <c:v>482.77624196128534</c:v>
                </c:pt>
                <c:pt idx="10">
                  <c:v>494.17875334322002</c:v>
                </c:pt>
                <c:pt idx="11">
                  <c:v>500.28331925630999</c:v>
                </c:pt>
                <c:pt idx="12">
                  <c:v>495.63910877454555</c:v>
                </c:pt>
                <c:pt idx="13">
                  <c:v>486.05109878154167</c:v>
                </c:pt>
                <c:pt idx="14">
                  <c:v>519.85772238867946</c:v>
                </c:pt>
                <c:pt idx="15">
                  <c:v>539.26748342765234</c:v>
                </c:pt>
                <c:pt idx="16">
                  <c:v>472.17338671505217</c:v>
                </c:pt>
                <c:pt idx="17">
                  <c:v>425.26529915620205</c:v>
                </c:pt>
                <c:pt idx="18">
                  <c:v>508.40372294455176</c:v>
                </c:pt>
                <c:pt idx="19">
                  <c:v>520.8800086865989</c:v>
                </c:pt>
                <c:pt idx="20">
                  <c:v>503.23002036531227</c:v>
                </c:pt>
                <c:pt idx="21">
                  <c:v>500.4784825552577</c:v>
                </c:pt>
                <c:pt idx="22">
                  <c:v>489.334923939823</c:v>
                </c:pt>
                <c:pt idx="23">
                  <c:v>481.04232605262405</c:v>
                </c:pt>
                <c:pt idx="24">
                  <c:v>497.44942352599924</c:v>
                </c:pt>
                <c:pt idx="25">
                  <c:v>500.50021185924879</c:v>
                </c:pt>
                <c:pt idx="26">
                  <c:v>494.18201030836451</c:v>
                </c:pt>
                <c:pt idx="27">
                  <c:v>499.82682113166521</c:v>
                </c:pt>
              </c:numCache>
            </c:numRef>
          </c:yVal>
        </c:ser>
        <c:axId val="98440320"/>
        <c:axId val="98442240"/>
      </c:scatterChart>
      <c:valAx>
        <c:axId val="98440320"/>
        <c:scaling>
          <c:orientation val="minMax"/>
          <c:min val="-1.2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Country</a:t>
                </a:r>
                <a:r>
                  <a:rPr lang="en-CA" baseline="0"/>
                  <a:t> average reading performance PISA reading (Ireland scale)</a:t>
                </a:r>
                <a:endParaRPr lang="en-CA"/>
              </a:p>
            </c:rich>
          </c:tx>
          <c:layout/>
        </c:title>
        <c:numFmt formatCode="0.00" sourceLinked="1"/>
        <c:tickLblPos val="nextTo"/>
        <c:crossAx val="98442240"/>
        <c:crosses val="autoZero"/>
        <c:crossBetween val="midCat"/>
      </c:valAx>
      <c:valAx>
        <c:axId val="98442240"/>
        <c:scaling>
          <c:orientation val="minMax"/>
          <c:max val="575"/>
          <c:min val="40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PISA</a:t>
                </a:r>
                <a:r>
                  <a:rPr lang="en-CA" baseline="0"/>
                  <a:t> reading country average performance</a:t>
                </a:r>
                <a:endParaRPr lang="en-CA"/>
              </a:p>
            </c:rich>
          </c:tx>
          <c:layout/>
        </c:title>
        <c:numFmt formatCode="0" sourceLinked="0"/>
        <c:tickLblPos val="nextTo"/>
        <c:crossAx val="98440320"/>
        <c:crossesAt val="-1.5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tx>
            <c:v>2000</c:v>
          </c:tx>
          <c:spPr>
            <a:ln w="28575">
              <a:noFill/>
            </a:ln>
          </c:spPr>
          <c:marker>
            <c:symbol val="diamond"/>
            <c:size val="3"/>
          </c:marker>
          <c:dPt>
            <c:idx val="12"/>
            <c:marker>
              <c:symbol val="circle"/>
              <c:size val="10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8.7542087542087643E-2"/>
                  <c:y val="-4.69011725293132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  <a:r>
                      <a:rPr lang="en-US" baseline="0"/>
                      <a:t> 2000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Figure_7!$B$6:$B$33</c:f>
              <c:numCache>
                <c:formatCode>0.00</c:formatCode>
                <c:ptCount val="28"/>
                <c:pt idx="0">
                  <c:v>0.29430363743785731</c:v>
                </c:pt>
                <c:pt idx="1">
                  <c:v>6.569502986035021E-2</c:v>
                </c:pt>
                <c:pt idx="2">
                  <c:v>0.14258874089069459</c:v>
                </c:pt>
                <c:pt idx="3">
                  <c:v>0.28455429906489099</c:v>
                </c:pt>
                <c:pt idx="4">
                  <c:v>-0.10996915527596297</c:v>
                </c:pt>
                <c:pt idx="5">
                  <c:v>0.11797491331648638</c:v>
                </c:pt>
                <c:pt idx="6">
                  <c:v>0.28825718749842688</c:v>
                </c:pt>
                <c:pt idx="7">
                  <c:v>0.11365279718918662</c:v>
                </c:pt>
                <c:pt idx="8">
                  <c:v>-0.25867019604528846</c:v>
                </c:pt>
                <c:pt idx="9">
                  <c:v>-0.60163838429539329</c:v>
                </c:pt>
                <c:pt idx="10">
                  <c:v>-0.18727021480077691</c:v>
                </c:pt>
                <c:pt idx="11">
                  <c:v>8.4522618857946527E-2</c:v>
                </c:pt>
                <c:pt idx="12">
                  <c:v>-8.160682092234392E-2</c:v>
                </c:pt>
                <c:pt idx="13">
                  <c:v>-0.51766437108126162</c:v>
                </c:pt>
                <c:pt idx="14">
                  <c:v>0.59044512548471217</c:v>
                </c:pt>
                <c:pt idx="15">
                  <c:v>0.36581015988970428</c:v>
                </c:pt>
                <c:pt idx="16">
                  <c:v>-0.72447938219717378</c:v>
                </c:pt>
                <c:pt idx="17">
                  <c:v>-1.3083987254520419</c:v>
                </c:pt>
                <c:pt idx="18">
                  <c:v>0.57733207859695512</c:v>
                </c:pt>
                <c:pt idx="19">
                  <c:v>0.32324840251774856</c:v>
                </c:pt>
                <c:pt idx="20">
                  <c:v>-0.11794410613579968</c:v>
                </c:pt>
                <c:pt idx="21">
                  <c:v>-0.42459576436862534</c:v>
                </c:pt>
                <c:pt idx="22">
                  <c:v>-0.61437193250704325</c:v>
                </c:pt>
                <c:pt idx="23">
                  <c:v>-0.28603716153593345</c:v>
                </c:pt>
                <c:pt idx="24">
                  <c:v>5.7268991398256322E-2</c:v>
                </c:pt>
                <c:pt idx="25">
                  <c:v>0.27944363831816438</c:v>
                </c:pt>
                <c:pt idx="26">
                  <c:v>0.2484587529389691</c:v>
                </c:pt>
                <c:pt idx="27">
                  <c:v>-0.14794337561371615</c:v>
                </c:pt>
              </c:numCache>
            </c:numRef>
          </c:xVal>
          <c:yVal>
            <c:numRef>
              <c:f>Figure_7!$F$6:$F$33</c:f>
              <c:numCache>
                <c:formatCode>0.00</c:formatCode>
                <c:ptCount val="28"/>
                <c:pt idx="0">
                  <c:v>533.32234523797888</c:v>
                </c:pt>
                <c:pt idx="1">
                  <c:v>514.34363915411586</c:v>
                </c:pt>
                <c:pt idx="2">
                  <c:v>515.43096606516281</c:v>
                </c:pt>
                <c:pt idx="3">
                  <c:v>533.00187128084167</c:v>
                </c:pt>
                <c:pt idx="4">
                  <c:v>493.16668239068855</c:v>
                </c:pt>
                <c:pt idx="5">
                  <c:v>514.47780236713686</c:v>
                </c:pt>
                <c:pt idx="6">
                  <c:v>535.54441789609166</c:v>
                </c:pt>
                <c:pt idx="7">
                  <c:v>517.15057090198945</c:v>
                </c:pt>
                <c:pt idx="8">
                  <c:v>485.33093513699163</c:v>
                </c:pt>
                <c:pt idx="9">
                  <c:v>446.89148769398679</c:v>
                </c:pt>
                <c:pt idx="10">
                  <c:v>483.32731838827681</c:v>
                </c:pt>
                <c:pt idx="11">
                  <c:v>514.43120980401943</c:v>
                </c:pt>
                <c:pt idx="12">
                  <c:v>502.91228669260073</c:v>
                </c:pt>
                <c:pt idx="13">
                  <c:v>457.34509633285018</c:v>
                </c:pt>
                <c:pt idx="14">
                  <c:v>556.61240309186178</c:v>
                </c:pt>
                <c:pt idx="15">
                  <c:v>546.84127967242375</c:v>
                </c:pt>
                <c:pt idx="16">
                  <c:v>445.65574126932029</c:v>
                </c:pt>
                <c:pt idx="17">
                  <c:v>387.2862099647262</c:v>
                </c:pt>
                <c:pt idx="18">
                  <c:v>563.48648789696233</c:v>
                </c:pt>
                <c:pt idx="19">
                  <c:v>536.87089285432114</c:v>
                </c:pt>
                <c:pt idx="20">
                  <c:v>499.41721325149564</c:v>
                </c:pt>
                <c:pt idx="21">
                  <c:v>470.10654408257403</c:v>
                </c:pt>
                <c:pt idx="22">
                  <c:v>453.73872415504354</c:v>
                </c:pt>
                <c:pt idx="23">
                  <c:v>476.30588881188373</c:v>
                </c:pt>
                <c:pt idx="24">
                  <c:v>509.77363860054976</c:v>
                </c:pt>
                <c:pt idx="25">
                  <c:v>529.34254434969068</c:v>
                </c:pt>
                <c:pt idx="26">
                  <c:v>529.19972819209067</c:v>
                </c:pt>
                <c:pt idx="27">
                  <c:v>493.15063283616661</c:v>
                </c:pt>
              </c:numCache>
            </c:numRef>
          </c:yVal>
        </c:ser>
        <c:ser>
          <c:idx val="1"/>
          <c:order val="1"/>
          <c:tx>
            <c:v>2003</c:v>
          </c:tx>
          <c:spPr>
            <a:ln w="28575">
              <a:noFill/>
            </a:ln>
          </c:spPr>
          <c:marker>
            <c:symbol val="square"/>
            <c:size val="2"/>
          </c:marker>
          <c:dPt>
            <c:idx val="12"/>
            <c:marker>
              <c:symbol val="square"/>
              <c:size val="9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IRL 2003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Figure_7!$C$6:$C$33</c:f>
              <c:numCache>
                <c:formatCode>0.00</c:formatCode>
                <c:ptCount val="28"/>
                <c:pt idx="0">
                  <c:v>0.28708313525914997</c:v>
                </c:pt>
                <c:pt idx="1">
                  <c:v>3.7323099146487723E-2</c:v>
                </c:pt>
                <c:pt idx="2">
                  <c:v>0.34891142175416667</c:v>
                </c:pt>
                <c:pt idx="3">
                  <c:v>0.36565469220316621</c:v>
                </c:pt>
                <c:pt idx="4">
                  <c:v>0.17362887806660682</c:v>
                </c:pt>
                <c:pt idx="5">
                  <c:v>0.20754736885370698</c:v>
                </c:pt>
                <c:pt idx="6">
                  <c:v>0.46641442763814012</c:v>
                </c:pt>
                <c:pt idx="7">
                  <c:v>0.15369082882584359</c:v>
                </c:pt>
                <c:pt idx="8">
                  <c:v>2.0867337246727249E-2</c:v>
                </c:pt>
                <c:pt idx="9">
                  <c:v>-0.51266913814425419</c:v>
                </c:pt>
                <c:pt idx="10">
                  <c:v>-3.994619837129175E-2</c:v>
                </c:pt>
                <c:pt idx="11">
                  <c:v>0.1728677529792513</c:v>
                </c:pt>
                <c:pt idx="12">
                  <c:v>1.4177322252334985E-2</c:v>
                </c:pt>
                <c:pt idx="13">
                  <c:v>-0.28332143102918644</c:v>
                </c:pt>
                <c:pt idx="14">
                  <c:v>0.41221249101511881</c:v>
                </c:pt>
                <c:pt idx="15">
                  <c:v>0.41932006015301326</c:v>
                </c:pt>
                <c:pt idx="16">
                  <c:v>-7.0908647197495317E-2</c:v>
                </c:pt>
                <c:pt idx="17">
                  <c:v>-1.1118538191112075</c:v>
                </c:pt>
                <c:pt idx="18">
                  <c:v>0.38105080285562287</c:v>
                </c:pt>
                <c:pt idx="19">
                  <c:v>0.2409791701432123</c:v>
                </c:pt>
                <c:pt idx="20">
                  <c:v>-3.8943938591686759E-2</c:v>
                </c:pt>
                <c:pt idx="21">
                  <c:v>-8.5852300782135182E-2</c:v>
                </c:pt>
                <c:pt idx="22">
                  <c:v>-0.33440848787810573</c:v>
                </c:pt>
                <c:pt idx="23">
                  <c:v>-0.13093467111172308</c:v>
                </c:pt>
                <c:pt idx="24">
                  <c:v>0.14734813198306207</c:v>
                </c:pt>
                <c:pt idx="25">
                  <c:v>0.31457930512451648</c:v>
                </c:pt>
                <c:pt idx="26">
                  <c:v>6.3447962717708625E-2</c:v>
                </c:pt>
                <c:pt idx="27">
                  <c:v>-0.18725682552746217</c:v>
                </c:pt>
              </c:numCache>
            </c:numRef>
          </c:xVal>
          <c:yVal>
            <c:numRef>
              <c:f>Figure_7!$G$6:$G$33</c:f>
              <c:numCache>
                <c:formatCode>0.00</c:formatCode>
                <c:ptCount val="28"/>
                <c:pt idx="0">
                  <c:v>524.26600425418792</c:v>
                </c:pt>
                <c:pt idx="1">
                  <c:v>505.61098328530795</c:v>
                </c:pt>
                <c:pt idx="2">
                  <c:v>529.28641453315913</c:v>
                </c:pt>
                <c:pt idx="3">
                  <c:v>532.48673608141132</c:v>
                </c:pt>
                <c:pt idx="4">
                  <c:v>516.45500048846941</c:v>
                </c:pt>
                <c:pt idx="5">
                  <c:v>514.28767517677477</c:v>
                </c:pt>
                <c:pt idx="6">
                  <c:v>544.28918696931885</c:v>
                </c:pt>
                <c:pt idx="7">
                  <c:v>510.79947353216454</c:v>
                </c:pt>
                <c:pt idx="8">
                  <c:v>502.98553214174399</c:v>
                </c:pt>
                <c:pt idx="9">
                  <c:v>444.91186270104413</c:v>
                </c:pt>
                <c:pt idx="10">
                  <c:v>490.01239238408141</c:v>
                </c:pt>
                <c:pt idx="11">
                  <c:v>515.10865002474975</c:v>
                </c:pt>
                <c:pt idx="12">
                  <c:v>502.83731927835402</c:v>
                </c:pt>
                <c:pt idx="13">
                  <c:v>465.66421009310017</c:v>
                </c:pt>
                <c:pt idx="14">
                  <c:v>534.1365015716674</c:v>
                </c:pt>
                <c:pt idx="15">
                  <c:v>542.2273694547913</c:v>
                </c:pt>
                <c:pt idx="16">
                  <c:v>493.20855664770716</c:v>
                </c:pt>
                <c:pt idx="17">
                  <c:v>385.218339471224</c:v>
                </c:pt>
                <c:pt idx="18">
                  <c:v>537.82327599997484</c:v>
                </c:pt>
                <c:pt idx="19">
                  <c:v>523.48658470675548</c:v>
                </c:pt>
                <c:pt idx="20">
                  <c:v>495.18539048572495</c:v>
                </c:pt>
                <c:pt idx="21">
                  <c:v>490.23877608161456</c:v>
                </c:pt>
                <c:pt idx="22">
                  <c:v>466.01669470103781</c:v>
                </c:pt>
                <c:pt idx="23">
                  <c:v>485.10805641084391</c:v>
                </c:pt>
                <c:pt idx="24">
                  <c:v>509.04644871741687</c:v>
                </c:pt>
                <c:pt idx="25">
                  <c:v>526.55314803987858</c:v>
                </c:pt>
                <c:pt idx="26">
                  <c:v>508.25808093721508</c:v>
                </c:pt>
                <c:pt idx="27">
                  <c:v>482.882789544351</c:v>
                </c:pt>
              </c:numCache>
            </c:numRef>
          </c:yVal>
        </c:ser>
        <c:ser>
          <c:idx val="2"/>
          <c:order val="2"/>
          <c:tx>
            <c:v>2006</c:v>
          </c:tx>
          <c:spPr>
            <a:ln w="28575">
              <a:noFill/>
            </a:ln>
          </c:spPr>
          <c:marker>
            <c:symbol val="triangle"/>
            <c:size val="2"/>
          </c:marker>
          <c:dPt>
            <c:idx val="12"/>
            <c:marker>
              <c:symbol val="triangle"/>
              <c:size val="11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3.1451667336621282E-2"/>
                  <c:y val="4.02008873234024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 2006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Figure_7!$D$6:$D$32</c:f>
              <c:numCache>
                <c:formatCode>0.00</c:formatCode>
                <c:ptCount val="27"/>
                <c:pt idx="0">
                  <c:v>0.17471414019026374</c:v>
                </c:pt>
                <c:pt idx="1">
                  <c:v>2.4805988889192249E-2</c:v>
                </c:pt>
                <c:pt idx="2">
                  <c:v>0.21743119311556539</c:v>
                </c:pt>
                <c:pt idx="3">
                  <c:v>0.26885979427619022</c:v>
                </c:pt>
                <c:pt idx="4">
                  <c:v>5.7907092642956619E-2</c:v>
                </c:pt>
                <c:pt idx="5">
                  <c:v>0.11763128363798978</c:v>
                </c:pt>
                <c:pt idx="6">
                  <c:v>0.50736088850451821</c:v>
                </c:pt>
                <c:pt idx="7">
                  <c:v>-0.10234882907366086</c:v>
                </c:pt>
                <c:pt idx="8">
                  <c:v>-5.7856789459340228E-3</c:v>
                </c:pt>
                <c:pt idx="9">
                  <c:v>-0.49239067996303099</c:v>
                </c:pt>
                <c:pt idx="10">
                  <c:v>-0.1309913183731064</c:v>
                </c:pt>
                <c:pt idx="11">
                  <c:v>2.847430861868094E-2</c:v>
                </c:pt>
                <c:pt idx="12">
                  <c:v>-2.2421888895677561E-2</c:v>
                </c:pt>
                <c:pt idx="13">
                  <c:v>-0.43224415198455018</c:v>
                </c:pt>
                <c:pt idx="14">
                  <c:v>0.23842652834099526</c:v>
                </c:pt>
                <c:pt idx="15">
                  <c:v>0.50204269176459315</c:v>
                </c:pt>
                <c:pt idx="16">
                  <c:v>-0.1461989713193492</c:v>
                </c:pt>
                <c:pt idx="17">
                  <c:v>-1.0532441409252598</c:v>
                </c:pt>
                <c:pt idx="18">
                  <c:v>0.27306497046896866</c:v>
                </c:pt>
                <c:pt idx="19">
                  <c:v>0.22746213304091023</c:v>
                </c:pt>
                <c:pt idx="20">
                  <c:v>-0.12209600521725268</c:v>
                </c:pt>
                <c:pt idx="21">
                  <c:v>-0.10470811012766428</c:v>
                </c:pt>
                <c:pt idx="22">
                  <c:v>-0.39630896295103668</c:v>
                </c:pt>
                <c:pt idx="23">
                  <c:v>-0.25813350130904872</c:v>
                </c:pt>
                <c:pt idx="24">
                  <c:v>-1.2981657562680488E-2</c:v>
                </c:pt>
                <c:pt idx="25">
                  <c:v>0.29865396541349098</c:v>
                </c:pt>
                <c:pt idx="26">
                  <c:v>-9.674443927889069E-2</c:v>
                </c:pt>
              </c:numCache>
            </c:numRef>
          </c:xVal>
          <c:yVal>
            <c:numRef>
              <c:f>Figure_7!$H$6:$H$32</c:f>
              <c:numCache>
                <c:formatCode>0.00</c:formatCode>
                <c:ptCount val="27"/>
                <c:pt idx="0">
                  <c:v>519.9077482996604</c:v>
                </c:pt>
                <c:pt idx="1">
                  <c:v>505.48359832016735</c:v>
                </c:pt>
                <c:pt idx="2">
                  <c:v>520.34897264245967</c:v>
                </c:pt>
                <c:pt idx="3">
                  <c:v>527.00717884782193</c:v>
                </c:pt>
                <c:pt idx="4">
                  <c:v>509.85935906720277</c:v>
                </c:pt>
                <c:pt idx="5">
                  <c:v>513.02594984186237</c:v>
                </c:pt>
                <c:pt idx="6">
                  <c:v>548.35839492400964</c:v>
                </c:pt>
                <c:pt idx="7">
                  <c:v>495.53833282458214</c:v>
                </c:pt>
                <c:pt idx="8">
                  <c:v>503.79085848679347</c:v>
                </c:pt>
                <c:pt idx="9">
                  <c:v>459.2019866405081</c:v>
                </c:pt>
                <c:pt idx="10">
                  <c:v>490.93738287695658</c:v>
                </c:pt>
                <c:pt idx="11">
                  <c:v>505.54482821560191</c:v>
                </c:pt>
                <c:pt idx="12">
                  <c:v>501.47177088984392</c:v>
                </c:pt>
                <c:pt idx="13">
                  <c:v>461.68872068980636</c:v>
                </c:pt>
                <c:pt idx="14">
                  <c:v>523.10251495872342</c:v>
                </c:pt>
                <c:pt idx="15">
                  <c:v>547.45847873791672</c:v>
                </c:pt>
                <c:pt idx="16">
                  <c:v>490.0018401965736</c:v>
                </c:pt>
                <c:pt idx="17">
                  <c:v>405.65463974687236</c:v>
                </c:pt>
                <c:pt idx="18">
                  <c:v>530.65404621090909</c:v>
                </c:pt>
                <c:pt idx="19">
                  <c:v>521.98884861636157</c:v>
                </c:pt>
                <c:pt idx="20">
                  <c:v>489.84635300172664</c:v>
                </c:pt>
                <c:pt idx="21">
                  <c:v>495.42849661757236</c:v>
                </c:pt>
                <c:pt idx="22">
                  <c:v>466.16098560873019</c:v>
                </c:pt>
                <c:pt idx="23">
                  <c:v>479.9575069760175</c:v>
                </c:pt>
                <c:pt idx="24">
                  <c:v>502.35639827641666</c:v>
                </c:pt>
                <c:pt idx="25">
                  <c:v>529.65614690363611</c:v>
                </c:pt>
                <c:pt idx="26">
                  <c:v>495.44415827081366</c:v>
                </c:pt>
              </c:numCache>
            </c:numRef>
          </c:yVal>
        </c:ser>
        <c:ser>
          <c:idx val="3"/>
          <c:order val="3"/>
          <c:tx>
            <c:v>2009</c:v>
          </c:tx>
          <c:spPr>
            <a:ln w="28575">
              <a:noFill/>
            </a:ln>
          </c:spPr>
          <c:marker>
            <c:symbol val="x"/>
            <c:size val="2"/>
          </c:marker>
          <c:dPt>
            <c:idx val="12"/>
            <c:marker>
              <c:symbol val="x"/>
              <c:size val="9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2.0249223115435991E-2"/>
                  <c:y val="4.01079862790684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 2009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Figure_7!$E$6:$E$33</c:f>
              <c:numCache>
                <c:formatCode>0.00</c:formatCode>
                <c:ptCount val="28"/>
                <c:pt idx="0">
                  <c:v>0.17926973220891029</c:v>
                </c:pt>
                <c:pt idx="1">
                  <c:v>-6.8382611334634663E-2</c:v>
                </c:pt>
                <c:pt idx="2">
                  <c:v>0.14843277616914735</c:v>
                </c:pt>
                <c:pt idx="3">
                  <c:v>0.32030522003964257</c:v>
                </c:pt>
                <c:pt idx="4">
                  <c:v>-8.2634095793088308E-2</c:v>
                </c:pt>
                <c:pt idx="5">
                  <c:v>4.1240173551767352E-2</c:v>
                </c:pt>
                <c:pt idx="6">
                  <c:v>0.45362657527302086</c:v>
                </c:pt>
                <c:pt idx="7">
                  <c:v>-1.8376724656262621E-2</c:v>
                </c:pt>
                <c:pt idx="8">
                  <c:v>0.11937525477458379</c:v>
                </c:pt>
                <c:pt idx="9">
                  <c:v>-0.40321411284291891</c:v>
                </c:pt>
                <c:pt idx="10">
                  <c:v>-0.10038480332154316</c:v>
                </c:pt>
                <c:pt idx="11">
                  <c:v>9.2399355690773385E-2</c:v>
                </c:pt>
                <c:pt idx="12">
                  <c:v>-0.11331447547120979</c:v>
                </c:pt>
                <c:pt idx="13">
                  <c:v>-0.19546676938333313</c:v>
                </c:pt>
                <c:pt idx="14">
                  <c:v>0.34888869442866133</c:v>
                </c:pt>
                <c:pt idx="15">
                  <c:v>0.52773738555099114</c:v>
                </c:pt>
                <c:pt idx="16">
                  <c:v>-0.12520500713461882</c:v>
                </c:pt>
                <c:pt idx="17">
                  <c:v>-0.91311685193738823</c:v>
                </c:pt>
                <c:pt idx="18">
                  <c:v>0.2572181124283287</c:v>
                </c:pt>
                <c:pt idx="19">
                  <c:v>0.23638269131308987</c:v>
                </c:pt>
                <c:pt idx="20">
                  <c:v>-7.9207962072921877E-3</c:v>
                </c:pt>
                <c:pt idx="21">
                  <c:v>-6.4331665127272175E-2</c:v>
                </c:pt>
                <c:pt idx="22">
                  <c:v>-0.14656569586818949</c:v>
                </c:pt>
                <c:pt idx="23">
                  <c:v>-0.18302360368081946</c:v>
                </c:pt>
                <c:pt idx="24">
                  <c:v>-5.567260656897139E-2</c:v>
                </c:pt>
                <c:pt idx="25">
                  <c:v>0.4028283852533216</c:v>
                </c:pt>
                <c:pt idx="26">
                  <c:v>-9.0344000318730064E-2</c:v>
                </c:pt>
                <c:pt idx="27">
                  <c:v>-0.16430648339218018</c:v>
                </c:pt>
              </c:numCache>
            </c:numRef>
          </c:xVal>
          <c:yVal>
            <c:numRef>
              <c:f>Figure_7!$I$6:$I$33</c:f>
              <c:numCache>
                <c:formatCode>0.00</c:formatCode>
                <c:ptCount val="28"/>
                <c:pt idx="0">
                  <c:v>514.34046239919326</c:v>
                </c:pt>
                <c:pt idx="1">
                  <c:v>495.90865496780123</c:v>
                </c:pt>
                <c:pt idx="2">
                  <c:v>515.27227687388654</c:v>
                </c:pt>
                <c:pt idx="3">
                  <c:v>526.80515275093262</c:v>
                </c:pt>
                <c:pt idx="4">
                  <c:v>492.81409425739179</c:v>
                </c:pt>
                <c:pt idx="5">
                  <c:v>503.27814716140057</c:v>
                </c:pt>
                <c:pt idx="6">
                  <c:v>540.5043480713997</c:v>
                </c:pt>
                <c:pt idx="7">
                  <c:v>496.78231039753007</c:v>
                </c:pt>
                <c:pt idx="8">
                  <c:v>512.77764259984042</c:v>
                </c:pt>
                <c:pt idx="9">
                  <c:v>466.09637285855001</c:v>
                </c:pt>
                <c:pt idx="10">
                  <c:v>490.17002755257329</c:v>
                </c:pt>
                <c:pt idx="11">
                  <c:v>506.6691636473866</c:v>
                </c:pt>
                <c:pt idx="12">
                  <c:v>487.13637524220763</c:v>
                </c:pt>
                <c:pt idx="13">
                  <c:v>482.90848043052819</c:v>
                </c:pt>
                <c:pt idx="14">
                  <c:v>528.99309300025709</c:v>
                </c:pt>
                <c:pt idx="15">
                  <c:v>546.22853407198522</c:v>
                </c:pt>
                <c:pt idx="16">
                  <c:v>489.06726340809217</c:v>
                </c:pt>
                <c:pt idx="17">
                  <c:v>418.5090947591346</c:v>
                </c:pt>
                <c:pt idx="18">
                  <c:v>525.83568838092424</c:v>
                </c:pt>
                <c:pt idx="19">
                  <c:v>519.30087248905136</c:v>
                </c:pt>
                <c:pt idx="20">
                  <c:v>497.95569310561496</c:v>
                </c:pt>
                <c:pt idx="21">
                  <c:v>494.80291851711104</c:v>
                </c:pt>
                <c:pt idx="22">
                  <c:v>486.88830609813778</c:v>
                </c:pt>
                <c:pt idx="23">
                  <c:v>483.49314032126779</c:v>
                </c:pt>
                <c:pt idx="24">
                  <c:v>494.2381754223897</c:v>
                </c:pt>
                <c:pt idx="25">
                  <c:v>533.96064492051448</c:v>
                </c:pt>
                <c:pt idx="26">
                  <c:v>492.4140782062604</c:v>
                </c:pt>
                <c:pt idx="27">
                  <c:v>487.39652040653925</c:v>
                </c:pt>
              </c:numCache>
            </c:numRef>
          </c:yVal>
        </c:ser>
        <c:axId val="99635584"/>
        <c:axId val="99637504"/>
      </c:scatterChart>
      <c:valAx>
        <c:axId val="99635584"/>
        <c:scaling>
          <c:orientation val="minMax"/>
          <c:min val="-1.2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Country</a:t>
                </a:r>
                <a:r>
                  <a:rPr lang="en-CA" baseline="0"/>
                  <a:t> average performance PISA on mathematics (Ireland scale)</a:t>
                </a:r>
                <a:endParaRPr lang="en-CA"/>
              </a:p>
            </c:rich>
          </c:tx>
        </c:title>
        <c:numFmt formatCode="0.00" sourceLinked="1"/>
        <c:tickLblPos val="nextTo"/>
        <c:crossAx val="99637504"/>
        <c:crosses val="autoZero"/>
        <c:crossBetween val="midCat"/>
      </c:valAx>
      <c:valAx>
        <c:axId val="99637504"/>
        <c:scaling>
          <c:orientation val="minMax"/>
          <c:max val="575"/>
          <c:min val="40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PISA</a:t>
                </a:r>
                <a:r>
                  <a:rPr lang="en-CA" baseline="0"/>
                  <a:t> mathematics country average performance</a:t>
                </a:r>
                <a:endParaRPr lang="en-CA"/>
              </a:p>
            </c:rich>
          </c:tx>
        </c:title>
        <c:numFmt formatCode="0" sourceLinked="0"/>
        <c:tickLblPos val="nextTo"/>
        <c:crossAx val="99635584"/>
        <c:crossesAt val="-1.5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/>
      <c:scatterChart>
        <c:scatterStyle val="lineMarker"/>
        <c:ser>
          <c:idx val="0"/>
          <c:order val="0"/>
          <c:tx>
            <c:v>2000</c:v>
          </c:tx>
          <c:spPr>
            <a:ln w="28575">
              <a:noFill/>
            </a:ln>
          </c:spPr>
          <c:marker>
            <c:symbol val="diamond"/>
            <c:size val="3"/>
          </c:marker>
          <c:dPt>
            <c:idx val="12"/>
            <c:marker>
              <c:symbol val="circle"/>
              <c:size val="10"/>
              <c:spPr>
                <a:solidFill>
                  <a:srgbClr val="6DFB03"/>
                </a:solidFill>
              </c:spPr>
            </c:marker>
          </c:dPt>
          <c:xVal>
            <c:numRef>
              <c:f>Figure_8!$B$6:$B$33</c:f>
              <c:numCache>
                <c:formatCode>0.00</c:formatCode>
                <c:ptCount val="28"/>
                <c:pt idx="0">
                  <c:v>0.16147328358097462</c:v>
                </c:pt>
                <c:pt idx="1">
                  <c:v>7.3429537331063263E-2</c:v>
                </c:pt>
                <c:pt idx="2">
                  <c:v>-0.15161445108585392</c:v>
                </c:pt>
                <c:pt idx="3">
                  <c:v>0.18885690161419538</c:v>
                </c:pt>
                <c:pt idx="4">
                  <c:v>-4.8583153961247155E-2</c:v>
                </c:pt>
                <c:pt idx="5">
                  <c:v>-0.27267748244398488</c:v>
                </c:pt>
                <c:pt idx="6">
                  <c:v>0.31331411579904528</c:v>
                </c:pt>
                <c:pt idx="7">
                  <c:v>-8.7394859714208892E-2</c:v>
                </c:pt>
                <c:pt idx="8">
                  <c:v>-0.28637597755431426</c:v>
                </c:pt>
                <c:pt idx="9">
                  <c:v>-0.4406221783710656</c:v>
                </c:pt>
                <c:pt idx="10">
                  <c:v>-0.10963232111872148</c:v>
                </c:pt>
                <c:pt idx="11">
                  <c:v>-0.14490226560581226</c:v>
                </c:pt>
                <c:pt idx="12">
                  <c:v>2.4034383194513096E-2</c:v>
                </c:pt>
                <c:pt idx="13">
                  <c:v>-0.30993544855294081</c:v>
                </c:pt>
                <c:pt idx="14">
                  <c:v>0.4574012667570137</c:v>
                </c:pt>
                <c:pt idx="15">
                  <c:v>0.3772781583895235</c:v>
                </c:pt>
                <c:pt idx="16">
                  <c:v>-0.67309892242939051</c:v>
                </c:pt>
                <c:pt idx="17">
                  <c:v>-0.90869851808310476</c:v>
                </c:pt>
                <c:pt idx="18">
                  <c:v>0.16930838859127001</c:v>
                </c:pt>
                <c:pt idx="19">
                  <c:v>0.14920393937907298</c:v>
                </c:pt>
                <c:pt idx="20">
                  <c:v>-8.3303859999321966E-2</c:v>
                </c:pt>
                <c:pt idx="21">
                  <c:v>-0.28653828263830594</c:v>
                </c:pt>
                <c:pt idx="22">
                  <c:v>-0.5580342711074654</c:v>
                </c:pt>
                <c:pt idx="23">
                  <c:v>-0.11671389895935012</c:v>
                </c:pt>
                <c:pt idx="24">
                  <c:v>7.082049354308383E-3</c:v>
                </c:pt>
                <c:pt idx="25">
                  <c:v>-0.18203224652133917</c:v>
                </c:pt>
                <c:pt idx="26">
                  <c:v>0.21000421696075994</c:v>
                </c:pt>
                <c:pt idx="27">
                  <c:v>-0.112439151136037</c:v>
                </c:pt>
              </c:numCache>
            </c:numRef>
          </c:xVal>
          <c:yVal>
            <c:numRef>
              <c:f>Figure_8!$F$6:$F$33</c:f>
              <c:numCache>
                <c:formatCode>0.00</c:formatCode>
                <c:ptCount val="28"/>
                <c:pt idx="0">
                  <c:v>527.50206825641305</c:v>
                </c:pt>
                <c:pt idx="1">
                  <c:v>518.08894517299871</c:v>
                </c:pt>
                <c:pt idx="2">
                  <c:v>490.75561977973399</c:v>
                </c:pt>
                <c:pt idx="3">
                  <c:v>529.36025433822124</c:v>
                </c:pt>
                <c:pt idx="4">
                  <c:v>506.73053836483462</c:v>
                </c:pt>
                <c:pt idx="5">
                  <c:v>481.00534577994648</c:v>
                </c:pt>
                <c:pt idx="6">
                  <c:v>537.26281288259122</c:v>
                </c:pt>
                <c:pt idx="7">
                  <c:v>500.48631740659772</c:v>
                </c:pt>
                <c:pt idx="8">
                  <c:v>483.43470666800812</c:v>
                </c:pt>
                <c:pt idx="9">
                  <c:v>460.55386570783941</c:v>
                </c:pt>
                <c:pt idx="10">
                  <c:v>490.51931818403659</c:v>
                </c:pt>
                <c:pt idx="11">
                  <c:v>495.91418324981345</c:v>
                </c:pt>
                <c:pt idx="12">
                  <c:v>513.3677062909976</c:v>
                </c:pt>
                <c:pt idx="13">
                  <c:v>477.60332036881539</c:v>
                </c:pt>
                <c:pt idx="14">
                  <c:v>550.40377450118456</c:v>
                </c:pt>
                <c:pt idx="15">
                  <c:v>552.11852707924982</c:v>
                </c:pt>
                <c:pt idx="16">
                  <c:v>443.07050461089165</c:v>
                </c:pt>
                <c:pt idx="17">
                  <c:v>421.53734304473971</c:v>
                </c:pt>
                <c:pt idx="18">
                  <c:v>528.77860522002788</c:v>
                </c:pt>
                <c:pt idx="19">
                  <c:v>527.68666542491371</c:v>
                </c:pt>
                <c:pt idx="20">
                  <c:v>500.33898206884453</c:v>
                </c:pt>
                <c:pt idx="21">
                  <c:v>483.12210944401846</c:v>
                </c:pt>
                <c:pt idx="22">
                  <c:v>458.99578457520249</c:v>
                </c:pt>
                <c:pt idx="23">
                  <c:v>490.93900900889156</c:v>
                </c:pt>
                <c:pt idx="24">
                  <c:v>512.12826890576309</c:v>
                </c:pt>
                <c:pt idx="25">
                  <c:v>495.66724505288249</c:v>
                </c:pt>
                <c:pt idx="26">
                  <c:v>532.02437188448778</c:v>
                </c:pt>
                <c:pt idx="27">
                  <c:v>499.4601518980009</c:v>
                </c:pt>
              </c:numCache>
            </c:numRef>
          </c:yVal>
        </c:ser>
        <c:ser>
          <c:idx val="1"/>
          <c:order val="1"/>
          <c:tx>
            <c:v>2003</c:v>
          </c:tx>
          <c:spPr>
            <a:ln w="28575">
              <a:noFill/>
            </a:ln>
          </c:spPr>
          <c:marker>
            <c:symbol val="square"/>
            <c:size val="2"/>
          </c:marker>
          <c:dPt>
            <c:idx val="12"/>
            <c:marker>
              <c:symbol val="square"/>
              <c:size val="9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3.1359827743182335E-2"/>
                  <c:y val="3.71533888121267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 2003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Figure_8!$C$6:$C$33</c:f>
              <c:numCache>
                <c:formatCode>0.00</c:formatCode>
                <c:ptCount val="28"/>
                <c:pt idx="0">
                  <c:v>0.17376873780310231</c:v>
                </c:pt>
                <c:pt idx="1">
                  <c:v>-0.2363366706736835</c:v>
                </c:pt>
                <c:pt idx="2">
                  <c:v>-5.6579486170805831E-4</c:v>
                </c:pt>
                <c:pt idx="3">
                  <c:v>0.18298091231407515</c:v>
                </c:pt>
                <c:pt idx="4">
                  <c:v>1.8912248742106952E-2</c:v>
                </c:pt>
                <c:pt idx="5">
                  <c:v>-0.23433361456406029</c:v>
                </c:pt>
                <c:pt idx="6">
                  <c:v>0.40436327787900811</c:v>
                </c:pt>
                <c:pt idx="7">
                  <c:v>5.3700526545520558E-2</c:v>
                </c:pt>
                <c:pt idx="8">
                  <c:v>-0.1282601268551026</c:v>
                </c:pt>
                <c:pt idx="9">
                  <c:v>-0.42374106708855513</c:v>
                </c:pt>
                <c:pt idx="10">
                  <c:v>-0.1581637921707971</c:v>
                </c:pt>
                <c:pt idx="11">
                  <c:v>-0.17914432707266412</c:v>
                </c:pt>
                <c:pt idx="12">
                  <c:v>-1.773406290913938E-2</c:v>
                </c:pt>
                <c:pt idx="13">
                  <c:v>-0.27640715385422987</c:v>
                </c:pt>
                <c:pt idx="14">
                  <c:v>0.27498308623169521</c:v>
                </c:pt>
                <c:pt idx="15">
                  <c:v>0.24452423566514378</c:v>
                </c:pt>
                <c:pt idx="16">
                  <c:v>-0.31527802526121229</c:v>
                </c:pt>
                <c:pt idx="17">
                  <c:v>-1.1016312705847924</c:v>
                </c:pt>
                <c:pt idx="18">
                  <c:v>0.11029878612772945</c:v>
                </c:pt>
                <c:pt idx="19">
                  <c:v>9.4494092700303095E-2</c:v>
                </c:pt>
                <c:pt idx="20">
                  <c:v>-0.28766433046295375</c:v>
                </c:pt>
                <c:pt idx="21">
                  <c:v>-0.22194485857540039</c:v>
                </c:pt>
                <c:pt idx="22">
                  <c:v>-0.40489785097387365</c:v>
                </c:pt>
                <c:pt idx="23">
                  <c:v>-0.24711601693387622</c:v>
                </c:pt>
                <c:pt idx="24">
                  <c:v>1.2715575314093485E-2</c:v>
                </c:pt>
                <c:pt idx="25">
                  <c:v>1.4920815430418205E-2</c:v>
                </c:pt>
                <c:pt idx="26">
                  <c:v>0.10891966590580418</c:v>
                </c:pt>
                <c:pt idx="27">
                  <c:v>-0.22272822203979772</c:v>
                </c:pt>
              </c:numCache>
            </c:numRef>
          </c:xVal>
          <c:yVal>
            <c:numRef>
              <c:f>Figure_8!$G$6:$G$33</c:f>
              <c:numCache>
                <c:formatCode>0.00</c:formatCode>
                <c:ptCount val="28"/>
                <c:pt idx="0">
                  <c:v>525.05449901117152</c:v>
                </c:pt>
                <c:pt idx="1">
                  <c:v>490.98460351164812</c:v>
                </c:pt>
                <c:pt idx="2">
                  <c:v>508.82898493384147</c:v>
                </c:pt>
                <c:pt idx="3">
                  <c:v>518.74516355460366</c:v>
                </c:pt>
                <c:pt idx="4">
                  <c:v>523.25372975975642</c:v>
                </c:pt>
                <c:pt idx="5">
                  <c:v>475.22267052379146</c:v>
                </c:pt>
                <c:pt idx="6">
                  <c:v>548.22500161372079</c:v>
                </c:pt>
                <c:pt idx="7">
                  <c:v>511.22545747826791</c:v>
                </c:pt>
                <c:pt idx="8">
                  <c:v>502.336476290961</c:v>
                </c:pt>
                <c:pt idx="9">
                  <c:v>481.02226502989896</c:v>
                </c:pt>
                <c:pt idx="10">
                  <c:v>503.27886545880796</c:v>
                </c:pt>
                <c:pt idx="11">
                  <c:v>494.74524952078229</c:v>
                </c:pt>
                <c:pt idx="12">
                  <c:v>505.39083952629119</c:v>
                </c:pt>
                <c:pt idx="13">
                  <c:v>486.4542137236765</c:v>
                </c:pt>
                <c:pt idx="14">
                  <c:v>547.63823435596476</c:v>
                </c:pt>
                <c:pt idx="15">
                  <c:v>538.42510636973736</c:v>
                </c:pt>
                <c:pt idx="16">
                  <c:v>482.76399700830774</c:v>
                </c:pt>
                <c:pt idx="17">
                  <c:v>404.89616730814777</c:v>
                </c:pt>
                <c:pt idx="18">
                  <c:v>524.36870636318088</c:v>
                </c:pt>
                <c:pt idx="19">
                  <c:v>520.90427469817337</c:v>
                </c:pt>
                <c:pt idx="20">
                  <c:v>484.18124909608412</c:v>
                </c:pt>
                <c:pt idx="21">
                  <c:v>497.78012699568984</c:v>
                </c:pt>
                <c:pt idx="22">
                  <c:v>467.73512135478381</c:v>
                </c:pt>
                <c:pt idx="23">
                  <c:v>487.09256947101858</c:v>
                </c:pt>
                <c:pt idx="24">
                  <c:v>506.12409744303955</c:v>
                </c:pt>
                <c:pt idx="25">
                  <c:v>512.97553420675979</c:v>
                </c:pt>
                <c:pt idx="26">
                  <c:v>518.4033876585429</c:v>
                </c:pt>
                <c:pt idx="27">
                  <c:v>491.26360078504069</c:v>
                </c:pt>
              </c:numCache>
            </c:numRef>
          </c:yVal>
        </c:ser>
        <c:ser>
          <c:idx val="2"/>
          <c:order val="2"/>
          <c:tx>
            <c:v>2006</c:v>
          </c:tx>
          <c:spPr>
            <a:ln w="28575">
              <a:noFill/>
            </a:ln>
          </c:spPr>
          <c:marker>
            <c:symbol val="triangle"/>
            <c:size val="2"/>
          </c:marker>
          <c:dPt>
            <c:idx val="12"/>
            <c:marker>
              <c:symbol val="triangle"/>
              <c:size val="11"/>
              <c:spPr>
                <a:solidFill>
                  <a:srgbClr val="6DFB03"/>
                </a:solidFill>
              </c:spPr>
            </c:marker>
          </c:dPt>
          <c:dLbls>
            <c:dLbl>
              <c:idx val="2"/>
              <c:layout>
                <c:manualLayout>
                  <c:x val="-0.13887923714837924"/>
                  <c:y val="-1.14318119421928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    IRL 2000</a:t>
                    </a:r>
                  </a:p>
                  <a:p>
                    <a:r>
                      <a:rPr lang="en-US"/>
                      <a:t>IRL 2006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Figure_8!$D$6:$D$32</c:f>
              <c:numCache>
                <c:formatCode>0.00</c:formatCode>
                <c:ptCount val="27"/>
                <c:pt idx="0">
                  <c:v>0.18470575488750479</c:v>
                </c:pt>
                <c:pt idx="1">
                  <c:v>1.0513254454074106E-2</c:v>
                </c:pt>
                <c:pt idx="2">
                  <c:v>3.0980563828990972E-2</c:v>
                </c:pt>
                <c:pt idx="3">
                  <c:v>0.27029722635599795</c:v>
                </c:pt>
                <c:pt idx="4">
                  <c:v>4.0366292244139235E-2</c:v>
                </c:pt>
                <c:pt idx="5">
                  <c:v>-0.11777262764509595</c:v>
                </c:pt>
                <c:pt idx="6">
                  <c:v>0.54353854809073798</c:v>
                </c:pt>
                <c:pt idx="7">
                  <c:v>-0.10561995466650012</c:v>
                </c:pt>
                <c:pt idx="8">
                  <c:v>7.4464092539612517E-2</c:v>
                </c:pt>
                <c:pt idx="9">
                  <c:v>-0.29587731441006943</c:v>
                </c:pt>
                <c:pt idx="10">
                  <c:v>-4.6427387280451829E-2</c:v>
                </c:pt>
                <c:pt idx="11">
                  <c:v>-0.14631932478669585</c:v>
                </c:pt>
                <c:pt idx="12">
                  <c:v>6.238667063981347E-3</c:v>
                </c:pt>
                <c:pt idx="13">
                  <c:v>-0.30652055026985098</c:v>
                </c:pt>
                <c:pt idx="14">
                  <c:v>0.22078828736791606</c:v>
                </c:pt>
                <c:pt idx="15">
                  <c:v>0.1298140995553029</c:v>
                </c:pt>
                <c:pt idx="16">
                  <c:v>-0.20303665568117507</c:v>
                </c:pt>
                <c:pt idx="17">
                  <c:v>-0.86674730226507701</c:v>
                </c:pt>
                <c:pt idx="18">
                  <c:v>0.14562618740816277</c:v>
                </c:pt>
                <c:pt idx="19">
                  <c:v>0.2282939755798255</c:v>
                </c:pt>
                <c:pt idx="20">
                  <c:v>-0.20488271000153763</c:v>
                </c:pt>
                <c:pt idx="21">
                  <c:v>-7.7587917283669344E-2</c:v>
                </c:pt>
                <c:pt idx="22">
                  <c:v>-0.32334441608087328</c:v>
                </c:pt>
                <c:pt idx="23">
                  <c:v>-0.15777624098363227</c:v>
                </c:pt>
                <c:pt idx="24">
                  <c:v>-4.2519020418145544E-2</c:v>
                </c:pt>
                <c:pt idx="25">
                  <c:v>3.8407546717108408E-2</c:v>
                </c:pt>
                <c:pt idx="26">
                  <c:v>7.7989590825627661E-2</c:v>
                </c:pt>
              </c:numCache>
            </c:numRef>
          </c:xVal>
          <c:yVal>
            <c:numRef>
              <c:f>Figure_8!$H$6:$H$32</c:f>
              <c:numCache>
                <c:formatCode>0.00</c:formatCode>
                <c:ptCount val="27"/>
                <c:pt idx="0">
                  <c:v>526.87958871616775</c:v>
                </c:pt>
                <c:pt idx="1">
                  <c:v>510.83715436131723</c:v>
                </c:pt>
                <c:pt idx="2">
                  <c:v>510.36348360351508</c:v>
                </c:pt>
                <c:pt idx="3">
                  <c:v>534.46977728998888</c:v>
                </c:pt>
                <c:pt idx="4">
                  <c:v>512.86074610202388</c:v>
                </c:pt>
                <c:pt idx="5">
                  <c:v>495.89430979476128</c:v>
                </c:pt>
                <c:pt idx="6">
                  <c:v>563.32283412591892</c:v>
                </c:pt>
                <c:pt idx="7">
                  <c:v>495.21983896621555</c:v>
                </c:pt>
                <c:pt idx="8">
                  <c:v>515.64912985393221</c:v>
                </c:pt>
                <c:pt idx="9">
                  <c:v>473.37796402961783</c:v>
                </c:pt>
                <c:pt idx="10">
                  <c:v>503.93172875839667</c:v>
                </c:pt>
                <c:pt idx="11">
                  <c:v>490.79377421677145</c:v>
                </c:pt>
                <c:pt idx="12">
                  <c:v>508.32893001830848</c:v>
                </c:pt>
                <c:pt idx="13">
                  <c:v>475.39722049054024</c:v>
                </c:pt>
                <c:pt idx="14">
                  <c:v>531.38850883000703</c:v>
                </c:pt>
                <c:pt idx="15">
                  <c:v>522.14814089779611</c:v>
                </c:pt>
                <c:pt idx="16">
                  <c:v>486.32436286399928</c:v>
                </c:pt>
                <c:pt idx="17">
                  <c:v>409.65195164267755</c:v>
                </c:pt>
                <c:pt idx="18">
                  <c:v>524.86150596039772</c:v>
                </c:pt>
                <c:pt idx="19">
                  <c:v>530.38436054142539</c:v>
                </c:pt>
                <c:pt idx="20">
                  <c:v>486.52795752284771</c:v>
                </c:pt>
                <c:pt idx="21">
                  <c:v>497.80650214244355</c:v>
                </c:pt>
                <c:pt idx="22">
                  <c:v>474.30588923429258</c:v>
                </c:pt>
                <c:pt idx="23">
                  <c:v>488.42452268131848</c:v>
                </c:pt>
                <c:pt idx="24">
                  <c:v>503.33400564655477</c:v>
                </c:pt>
                <c:pt idx="25">
                  <c:v>511.52390952916784</c:v>
                </c:pt>
                <c:pt idx="26">
                  <c:v>514.77354777378866</c:v>
                </c:pt>
              </c:numCache>
            </c:numRef>
          </c:yVal>
        </c:ser>
        <c:ser>
          <c:idx val="3"/>
          <c:order val="3"/>
          <c:tx>
            <c:v>2009</c:v>
          </c:tx>
          <c:spPr>
            <a:ln w="28575">
              <a:noFill/>
            </a:ln>
          </c:spPr>
          <c:marker>
            <c:symbol val="x"/>
            <c:size val="2"/>
          </c:marker>
          <c:dPt>
            <c:idx val="12"/>
            <c:marker>
              <c:symbol val="x"/>
              <c:size val="9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8.9599507837664089E-3"/>
                  <c:y val="1.14318119421928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 2009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Figure_8!$E$6:$E$33</c:f>
              <c:numCache>
                <c:formatCode>0.00</c:formatCode>
                <c:ptCount val="28"/>
                <c:pt idx="0">
                  <c:v>0.19179795331814853</c:v>
                </c:pt>
                <c:pt idx="1">
                  <c:v>-0.1437031237241061</c:v>
                </c:pt>
                <c:pt idx="2">
                  <c:v>-1.9993986976770781E-2</c:v>
                </c:pt>
                <c:pt idx="3">
                  <c:v>0.22058392336531035</c:v>
                </c:pt>
                <c:pt idx="4">
                  <c:v>-8.7886934133072581E-2</c:v>
                </c:pt>
                <c:pt idx="5">
                  <c:v>-0.12417315975973928</c:v>
                </c:pt>
                <c:pt idx="6">
                  <c:v>0.46504868743136085</c:v>
                </c:pt>
                <c:pt idx="7">
                  <c:v>-6.3772724666059044E-2</c:v>
                </c:pt>
                <c:pt idx="8">
                  <c:v>0.11342440293225174</c:v>
                </c:pt>
                <c:pt idx="9">
                  <c:v>-0.35409574508709046</c:v>
                </c:pt>
                <c:pt idx="10">
                  <c:v>-7.3650030050903884E-2</c:v>
                </c:pt>
                <c:pt idx="11">
                  <c:v>-0.1037894929796627</c:v>
                </c:pt>
                <c:pt idx="12">
                  <c:v>-1.8586388387440279E-3</c:v>
                </c:pt>
                <c:pt idx="13">
                  <c:v>-0.17235986301430678</c:v>
                </c:pt>
                <c:pt idx="14">
                  <c:v>0.32850798296987466</c:v>
                </c:pt>
                <c:pt idx="15">
                  <c:v>0.28168203139856457</c:v>
                </c:pt>
                <c:pt idx="16">
                  <c:v>-0.22673208382078122</c:v>
                </c:pt>
                <c:pt idx="17">
                  <c:v>-0.84922489144996449</c:v>
                </c:pt>
                <c:pt idx="18">
                  <c:v>0.10428423690078539</c:v>
                </c:pt>
                <c:pt idx="19">
                  <c:v>0.24922119363489448</c:v>
                </c:pt>
                <c:pt idx="20">
                  <c:v>-6.8692551274458544E-2</c:v>
                </c:pt>
                <c:pt idx="21">
                  <c:v>-2.3439456125533141E-3</c:v>
                </c:pt>
                <c:pt idx="22">
                  <c:v>-0.11986466172490048</c:v>
                </c:pt>
                <c:pt idx="23">
                  <c:v>-0.175941202775137</c:v>
                </c:pt>
                <c:pt idx="24">
                  <c:v>-0.11168196465087014</c:v>
                </c:pt>
                <c:pt idx="25">
                  <c:v>9.3542812375572132E-2</c:v>
                </c:pt>
                <c:pt idx="26">
                  <c:v>5.9086761443606882E-2</c:v>
                </c:pt>
                <c:pt idx="27">
                  <c:v>-7.0383539834947981E-2</c:v>
                </c:pt>
              </c:numCache>
            </c:numRef>
          </c:xVal>
          <c:yVal>
            <c:numRef>
              <c:f>Figure_8!$I$6:$I$33</c:f>
              <c:numCache>
                <c:formatCode>0.00</c:formatCode>
                <c:ptCount val="28"/>
                <c:pt idx="0">
                  <c:v>527.27053402653996</c:v>
                </c:pt>
                <c:pt idx="1">
                  <c:v>494.32767318565226</c:v>
                </c:pt>
                <c:pt idx="2">
                  <c:v>506.57552626029451</c:v>
                </c:pt>
                <c:pt idx="3">
                  <c:v>528.70495321335409</c:v>
                </c:pt>
                <c:pt idx="4">
                  <c:v>500.4970660288455</c:v>
                </c:pt>
                <c:pt idx="5">
                  <c:v>499.33697468611598</c:v>
                </c:pt>
                <c:pt idx="6">
                  <c:v>554.07951000650144</c:v>
                </c:pt>
                <c:pt idx="7">
                  <c:v>498.22689391510528</c:v>
                </c:pt>
                <c:pt idx="8">
                  <c:v>520.40534948389507</c:v>
                </c:pt>
                <c:pt idx="9">
                  <c:v>470.11576423820208</c:v>
                </c:pt>
                <c:pt idx="10">
                  <c:v>502.64274872824939</c:v>
                </c:pt>
                <c:pt idx="11">
                  <c:v>495.59849828033583</c:v>
                </c:pt>
                <c:pt idx="12">
                  <c:v>507.98415380649863</c:v>
                </c:pt>
                <c:pt idx="13">
                  <c:v>488.83136294319149</c:v>
                </c:pt>
                <c:pt idx="14">
                  <c:v>539.43099403180111</c:v>
                </c:pt>
                <c:pt idx="15">
                  <c:v>537.98623028695533</c:v>
                </c:pt>
                <c:pt idx="16">
                  <c:v>483.9284210431735</c:v>
                </c:pt>
                <c:pt idx="17">
                  <c:v>415.90867223300376</c:v>
                </c:pt>
                <c:pt idx="18">
                  <c:v>522.21812820107971</c:v>
                </c:pt>
                <c:pt idx="19">
                  <c:v>532.00690138028983</c:v>
                </c:pt>
                <c:pt idx="20">
                  <c:v>499.87569977653499</c:v>
                </c:pt>
                <c:pt idx="21">
                  <c:v>508.06829768790152</c:v>
                </c:pt>
                <c:pt idx="22">
                  <c:v>492.94996741876463</c:v>
                </c:pt>
                <c:pt idx="23">
                  <c:v>488.25463025628545</c:v>
                </c:pt>
                <c:pt idx="24">
                  <c:v>495.10589811615125</c:v>
                </c:pt>
                <c:pt idx="25">
                  <c:v>516.56751024968401</c:v>
                </c:pt>
                <c:pt idx="26">
                  <c:v>513.71024013981116</c:v>
                </c:pt>
                <c:pt idx="27">
                  <c:v>502.00226500793815</c:v>
                </c:pt>
              </c:numCache>
            </c:numRef>
          </c:yVal>
        </c:ser>
        <c:axId val="100842496"/>
        <c:axId val="100750464"/>
      </c:scatterChart>
      <c:valAx>
        <c:axId val="100842496"/>
        <c:scaling>
          <c:orientation val="minMax"/>
          <c:min val="-1.2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Country</a:t>
                </a:r>
                <a:r>
                  <a:rPr lang="en-CA" baseline="0"/>
                  <a:t> average performance PISA on science (Ireland scale)</a:t>
                </a:r>
                <a:endParaRPr lang="en-CA"/>
              </a:p>
            </c:rich>
          </c:tx>
        </c:title>
        <c:numFmt formatCode="0.00" sourceLinked="1"/>
        <c:tickLblPos val="nextTo"/>
        <c:crossAx val="100750464"/>
        <c:crosses val="autoZero"/>
        <c:crossBetween val="midCat"/>
      </c:valAx>
      <c:valAx>
        <c:axId val="100750464"/>
        <c:scaling>
          <c:orientation val="minMax"/>
          <c:max val="575"/>
          <c:min val="40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PISA</a:t>
                </a:r>
                <a:r>
                  <a:rPr lang="en-CA" baseline="0"/>
                  <a:t> science country average performance</a:t>
                </a:r>
                <a:endParaRPr lang="en-CA"/>
              </a:p>
            </c:rich>
          </c:tx>
        </c:title>
        <c:numFmt formatCode="0" sourceLinked="0"/>
        <c:tickLblPos val="nextTo"/>
        <c:crossAx val="100842496"/>
        <c:crossesAt val="-1.5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>
        <c:manualLayout>
          <c:layoutTarget val="inner"/>
          <c:xMode val="edge"/>
          <c:yMode val="edge"/>
          <c:x val="0.26800230971128608"/>
          <c:y val="4.6770924467774866E-2"/>
          <c:w val="0.70149249343832065"/>
          <c:h val="0.77384480786055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2"/>
            <c:marker>
              <c:symbol val="circle"/>
              <c:size val="12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2.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Figure_9!$R$6:$R$33</c:f>
              <c:numCache>
                <c:formatCode>General</c:formatCode>
                <c:ptCount val="28"/>
                <c:pt idx="0">
                  <c:v>-0.84756320453418343</c:v>
                </c:pt>
                <c:pt idx="1">
                  <c:v>-0.91510685739155717</c:v>
                </c:pt>
                <c:pt idx="2">
                  <c:v>-0.98419382054432725</c:v>
                </c:pt>
                <c:pt idx="3">
                  <c:v>-0.46820157935642148</c:v>
                </c:pt>
                <c:pt idx="4">
                  <c:v>-0.9984402941342988</c:v>
                </c:pt>
                <c:pt idx="5">
                  <c:v>-0.99889951972729674</c:v>
                </c:pt>
                <c:pt idx="6">
                  <c:v>-0.22778579449924485</c:v>
                </c:pt>
                <c:pt idx="7">
                  <c:v>-0.65915505409788278</c:v>
                </c:pt>
                <c:pt idx="8">
                  <c:v>0.74708072821663107</c:v>
                </c:pt>
                <c:pt idx="9">
                  <c:v>0.93985817470508648</c:v>
                </c:pt>
                <c:pt idx="10">
                  <c:v>-0.65226248656385288</c:v>
                </c:pt>
                <c:pt idx="11">
                  <c:v>-0.5560704455881349</c:v>
                </c:pt>
                <c:pt idx="12">
                  <c:v>-0.97107901727449952</c:v>
                </c:pt>
                <c:pt idx="13">
                  <c:v>0.36699687796553299</c:v>
                </c:pt>
                <c:pt idx="14">
                  <c:v>-0.35999054738512182</c:v>
                </c:pt>
                <c:pt idx="15">
                  <c:v>0.95684943375545595</c:v>
                </c:pt>
                <c:pt idx="16">
                  <c:v>-0.698735475388649</c:v>
                </c:pt>
                <c:pt idx="17">
                  <c:v>0.97308585128537151</c:v>
                </c:pt>
                <c:pt idx="18">
                  <c:v>-0.91880805752433192</c:v>
                </c:pt>
                <c:pt idx="19">
                  <c:v>-0.33439520201600476</c:v>
                </c:pt>
                <c:pt idx="20">
                  <c:v>0.26274022690536125</c:v>
                </c:pt>
                <c:pt idx="21">
                  <c:v>0.53261323254541115</c:v>
                </c:pt>
                <c:pt idx="22">
                  <c:v>0.72215797596869069</c:v>
                </c:pt>
                <c:pt idx="23">
                  <c:v>-0.40729050604383804</c:v>
                </c:pt>
                <c:pt idx="24">
                  <c:v>-0.9483390770184712</c:v>
                </c:pt>
                <c:pt idx="25">
                  <c:v>0.78631372647312592</c:v>
                </c:pt>
                <c:pt idx="26">
                  <c:v>-0.84784354751274904</c:v>
                </c:pt>
                <c:pt idx="27">
                  <c:v>0.11880268517046538</c:v>
                </c:pt>
              </c:numCache>
            </c:numRef>
          </c:xVal>
          <c:yVal>
            <c:numRef>
              <c:f>Figure_9!$S$6:$S$33</c:f>
              <c:numCache>
                <c:formatCode>General</c:formatCode>
                <c:ptCount val="28"/>
                <c:pt idx="0">
                  <c:v>-0.99753619077951983</c:v>
                </c:pt>
                <c:pt idx="1">
                  <c:v>-0.87169104026519739</c:v>
                </c:pt>
                <c:pt idx="2">
                  <c:v>-0.98758598165002998</c:v>
                </c:pt>
                <c:pt idx="3">
                  <c:v>-0.88126819449102389</c:v>
                </c:pt>
                <c:pt idx="4">
                  <c:v>-0.96894602893995319</c:v>
                </c:pt>
                <c:pt idx="5">
                  <c:v>-0.91361693809656574</c:v>
                </c:pt>
                <c:pt idx="6">
                  <c:v>-0.48179140004322601</c:v>
                </c:pt>
                <c:pt idx="7">
                  <c:v>-0.8269933370817556</c:v>
                </c:pt>
                <c:pt idx="8">
                  <c:v>0.90068335782997377</c:v>
                </c:pt>
                <c:pt idx="9">
                  <c:v>0.98028565518599842</c:v>
                </c:pt>
                <c:pt idx="10">
                  <c:v>0.15927401084132675</c:v>
                </c:pt>
                <c:pt idx="11">
                  <c:v>-0.80723191222686907</c:v>
                </c:pt>
                <c:pt idx="12">
                  <c:v>-0.90260363058709914</c:v>
                </c:pt>
                <c:pt idx="13">
                  <c:v>0.76436508524180935</c:v>
                </c:pt>
                <c:pt idx="14">
                  <c:v>-0.46578653055332336</c:v>
                </c:pt>
                <c:pt idx="15">
                  <c:v>0.7314316674155058</c:v>
                </c:pt>
                <c:pt idx="16">
                  <c:v>-0.95331499711173284</c:v>
                </c:pt>
                <c:pt idx="17">
                  <c:v>0.9914657788690463</c:v>
                </c:pt>
                <c:pt idx="18">
                  <c:v>-0.99365119701776317</c:v>
                </c:pt>
                <c:pt idx="19">
                  <c:v>-0.98678988610156548</c:v>
                </c:pt>
                <c:pt idx="20">
                  <c:v>0.33604525661678086</c:v>
                </c:pt>
                <c:pt idx="21">
                  <c:v>0.8055265721372149</c:v>
                </c:pt>
                <c:pt idx="22">
                  <c:v>0.86901363430802614</c:v>
                </c:pt>
                <c:pt idx="23">
                  <c:v>-0.30651859923250985</c:v>
                </c:pt>
                <c:pt idx="24">
                  <c:v>-0.99845334758702553</c:v>
                </c:pt>
                <c:pt idx="25">
                  <c:v>0.99564380121278362</c:v>
                </c:pt>
                <c:pt idx="26">
                  <c:v>-0.94192759034562301</c:v>
                </c:pt>
                <c:pt idx="27">
                  <c:v>0.34068668195614565</c:v>
                </c:pt>
              </c:numCache>
            </c:numRef>
          </c:yVal>
        </c:ser>
        <c:axId val="100783616"/>
        <c:axId val="100785536"/>
      </c:scatterChart>
      <c:valAx>
        <c:axId val="100783616"/>
        <c:scaling>
          <c:orientation val="minMax"/>
          <c:max val="1"/>
          <c:min val="-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Two-parameter Ireland-calibrated Mathematics</a:t>
                </a:r>
                <a:r>
                  <a:rPr lang="en-CA" baseline="0"/>
                  <a:t> Time Series Correlation</a:t>
                </a:r>
                <a:endParaRPr lang="en-CA"/>
              </a:p>
            </c:rich>
          </c:tx>
        </c:title>
        <c:numFmt formatCode="General" sourceLinked="1"/>
        <c:tickLblPos val="nextTo"/>
        <c:crossAx val="100785536"/>
        <c:crossesAt val="-1"/>
        <c:crossBetween val="midCat"/>
        <c:majorUnit val="0.2"/>
      </c:valAx>
      <c:valAx>
        <c:axId val="100785536"/>
        <c:scaling>
          <c:orientation val="minMax"/>
          <c:max val="1"/>
          <c:min val="-1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PISA Mathematics Time Series Correlation</a:t>
                </a:r>
              </a:p>
            </c:rich>
          </c:tx>
        </c:title>
        <c:numFmt formatCode="General" sourceLinked="1"/>
        <c:tickLblPos val="nextTo"/>
        <c:crossAx val="100783616"/>
        <c:crossesAt val="-1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plotArea>
      <c:layout>
        <c:manualLayout>
          <c:layoutTarget val="inner"/>
          <c:xMode val="edge"/>
          <c:yMode val="edge"/>
          <c:x val="0.26800230971128608"/>
          <c:y val="4.6770924467774866E-2"/>
          <c:w val="0.70149249343832065"/>
          <c:h val="0.77384480786055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12"/>
            <c:marker>
              <c:symbol val="circle"/>
              <c:size val="12"/>
              <c:spPr>
                <a:solidFill>
                  <a:srgbClr val="6DFB03"/>
                </a:solidFill>
              </c:spPr>
            </c:marker>
          </c:dPt>
          <c:dLbls>
            <c:dLbl>
              <c:idx val="12"/>
              <c:layout>
                <c:manualLayout>
                  <c:x val="-1.6000000000000059E-2"/>
                  <c:y val="-1.550387596899226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IRL</a:t>
                    </a:r>
                  </a:p>
                </c:rich>
              </c:tx>
              <c:showVal val="1"/>
            </c:dLbl>
            <c:delete val="1"/>
          </c:dLbls>
          <c:xVal>
            <c:numRef>
              <c:f>Figure_9!$T$6:$T$33</c:f>
              <c:numCache>
                <c:formatCode>General</c:formatCode>
                <c:ptCount val="28"/>
                <c:pt idx="0">
                  <c:v>0.25595741193907617</c:v>
                </c:pt>
                <c:pt idx="1">
                  <c:v>-0.90056330838271292</c:v>
                </c:pt>
                <c:pt idx="2">
                  <c:v>0.70009882157524583</c:v>
                </c:pt>
                <c:pt idx="3">
                  <c:v>0.86374261150610654</c:v>
                </c:pt>
                <c:pt idx="4">
                  <c:v>0.2466879057437445</c:v>
                </c:pt>
                <c:pt idx="5">
                  <c:v>0.62585686430527931</c:v>
                </c:pt>
                <c:pt idx="6">
                  <c:v>0.69991651563495516</c:v>
                </c:pt>
                <c:pt idx="7">
                  <c:v>0.41965296090886117</c:v>
                </c:pt>
                <c:pt idx="8">
                  <c:v>0.91317520940750929</c:v>
                </c:pt>
                <c:pt idx="9">
                  <c:v>0.48979999104327948</c:v>
                </c:pt>
                <c:pt idx="10">
                  <c:v>0.88451449066551335</c:v>
                </c:pt>
                <c:pt idx="11">
                  <c:v>0.46862248161760556</c:v>
                </c:pt>
                <c:pt idx="12">
                  <c:v>-0.59105903554269679</c:v>
                </c:pt>
                <c:pt idx="13">
                  <c:v>0.34615708610208501</c:v>
                </c:pt>
                <c:pt idx="14">
                  <c:v>0.3546727732700603</c:v>
                </c:pt>
                <c:pt idx="15">
                  <c:v>0.80730407562536521</c:v>
                </c:pt>
                <c:pt idx="16">
                  <c:v>0.84132730209443674</c:v>
                </c:pt>
                <c:pt idx="17">
                  <c:v>0.56753516153356554</c:v>
                </c:pt>
                <c:pt idx="18">
                  <c:v>-0.16797766372666662</c:v>
                </c:pt>
                <c:pt idx="19">
                  <c:v>0.95423649062890092</c:v>
                </c:pt>
                <c:pt idx="20">
                  <c:v>0.43737769695802997</c:v>
                </c:pt>
                <c:pt idx="21">
                  <c:v>0.95568591142704229</c:v>
                </c:pt>
                <c:pt idx="22">
                  <c:v>0.83732056323307513</c:v>
                </c:pt>
                <c:pt idx="23">
                  <c:v>6.5033731306238546E-2</c:v>
                </c:pt>
                <c:pt idx="24">
                  <c:v>9.7870119186382956E-3</c:v>
                </c:pt>
                <c:pt idx="25">
                  <c:v>0.80536635120437738</c:v>
                </c:pt>
                <c:pt idx="26">
                  <c:v>-0.47240829507201898</c:v>
                </c:pt>
                <c:pt idx="27">
                  <c:v>0.94237864812376526</c:v>
                </c:pt>
              </c:numCache>
            </c:numRef>
          </c:xVal>
          <c:yVal>
            <c:numRef>
              <c:f>Figure_9!$U$6:$U$33</c:f>
              <c:numCache>
                <c:formatCode>General</c:formatCode>
                <c:ptCount val="28"/>
                <c:pt idx="0">
                  <c:v>-0.89296676579200529</c:v>
                </c:pt>
                <c:pt idx="1">
                  <c:v>-0.95076690878176062</c:v>
                </c:pt>
                <c:pt idx="2">
                  <c:v>-0.42267427420724935</c:v>
                </c:pt>
                <c:pt idx="3">
                  <c:v>-0.94320683507682979</c:v>
                </c:pt>
                <c:pt idx="4">
                  <c:v>-0.99347308754603303</c:v>
                </c:pt>
                <c:pt idx="5">
                  <c:v>-0.2563336538200931</c:v>
                </c:pt>
                <c:pt idx="6">
                  <c:v>-0.71905511651245479</c:v>
                </c:pt>
                <c:pt idx="7">
                  <c:v>-0.66502895560589637</c:v>
                </c:pt>
                <c:pt idx="8">
                  <c:v>0.96692252381966848</c:v>
                </c:pt>
                <c:pt idx="9">
                  <c:v>0.195504123405945</c:v>
                </c:pt>
                <c:pt idx="10">
                  <c:v>0.86066058999477046</c:v>
                </c:pt>
                <c:pt idx="11">
                  <c:v>-0.35813127972646525</c:v>
                </c:pt>
                <c:pt idx="12">
                  <c:v>-0.90304755160653827</c:v>
                </c:pt>
                <c:pt idx="13">
                  <c:v>-0.16390213593761085</c:v>
                </c:pt>
                <c:pt idx="14">
                  <c:v>-7.0538716733717866E-2</c:v>
                </c:pt>
                <c:pt idx="15">
                  <c:v>0.64448222312876591</c:v>
                </c:pt>
                <c:pt idx="16">
                  <c:v>0.65802782018438355</c:v>
                </c:pt>
                <c:pt idx="17">
                  <c:v>0.22961895050053738</c:v>
                </c:pt>
                <c:pt idx="18">
                  <c:v>-0.85848577825205319</c:v>
                </c:pt>
                <c:pt idx="19">
                  <c:v>-0.8176466407539239</c:v>
                </c:pt>
                <c:pt idx="20">
                  <c:v>-0.29328787248773869</c:v>
                </c:pt>
                <c:pt idx="21">
                  <c:v>0.79991572236051445</c:v>
                </c:pt>
                <c:pt idx="22">
                  <c:v>0.78645910248230133</c:v>
                </c:pt>
                <c:pt idx="23">
                  <c:v>-0.53181615041322627</c:v>
                </c:pt>
                <c:pt idx="24">
                  <c:v>-0.96396119873910779</c:v>
                </c:pt>
                <c:pt idx="25">
                  <c:v>0.88592615706164934</c:v>
                </c:pt>
                <c:pt idx="26">
                  <c:v>-0.94257675190516577</c:v>
                </c:pt>
                <c:pt idx="27">
                  <c:v>-0.32448440741492685</c:v>
                </c:pt>
              </c:numCache>
            </c:numRef>
          </c:yVal>
        </c:ser>
        <c:axId val="100879744"/>
        <c:axId val="100898304"/>
      </c:scatterChart>
      <c:valAx>
        <c:axId val="100879744"/>
        <c:scaling>
          <c:orientation val="minMax"/>
          <c:max val="1"/>
          <c:min val="-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Two-parameter Ireland-calibrated Reading</a:t>
                </a:r>
                <a:r>
                  <a:rPr lang="en-CA" baseline="0"/>
                  <a:t> Time Series</a:t>
                </a:r>
              </a:p>
              <a:p>
                <a:pPr>
                  <a:defRPr/>
                </a:pPr>
                <a:r>
                  <a:rPr lang="en-CA" baseline="0"/>
                  <a:t> Correlation</a:t>
                </a:r>
                <a:endParaRPr lang="en-CA"/>
              </a:p>
            </c:rich>
          </c:tx>
        </c:title>
        <c:numFmt formatCode="General" sourceLinked="1"/>
        <c:tickLblPos val="nextTo"/>
        <c:crossAx val="100898304"/>
        <c:crossesAt val="-1"/>
        <c:crossBetween val="midCat"/>
        <c:majorUnit val="0.2"/>
      </c:valAx>
      <c:valAx>
        <c:axId val="100898304"/>
        <c:scaling>
          <c:orientation val="minMax"/>
          <c:max val="1"/>
          <c:min val="-1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CA"/>
                  <a:t>PISA Reading Time Series Correlation</a:t>
                </a:r>
              </a:p>
            </c:rich>
          </c:tx>
        </c:title>
        <c:numFmt formatCode="General" sourceLinked="1"/>
        <c:tickLblPos val="nextTo"/>
        <c:crossAx val="100879744"/>
        <c:crossesAt val="-1"/>
        <c:crossBetween val="midCat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9</xdr:col>
      <xdr:colOff>457200</xdr:colOff>
      <xdr:row>22</xdr:row>
      <xdr:rowOff>63331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ve="http://schemas.openxmlformats.org/markup-compatibility/2006" xmlns:m="http://schemas.openxmlformats.org/officeDocument/2006/math" xmlns:wp="http://schemas.openxmlformats.org/drawingml/2006/wordprocessingDrawing" xmlns:wne="http://schemas.microsoft.com/office/word/2006/wordml" xmlns="" xmlns:wpc="http://schemas.microsoft.com/office/word/2010/wordprocessingCanvas" xmlns:mc="http://schemas.openxmlformats.org/markup-compatibility/2006" xmlns:o="urn:schemas-microsoft-com:office:office" xmlns:v="urn:schemas-microsoft-com:vml" xmlns:wp14="http://schemas.microsoft.com/office/word/2010/wordprocessingDrawing" xmlns:w10="urn:schemas-microsoft-com:office:word" xmlns:w="http://schemas.openxmlformats.org/wordprocessingml/2006/main" xmlns:w14="http://schemas.microsoft.com/office/word/2010/wordml" xmlns:wpg="http://schemas.microsoft.com/office/word/2010/wordprocessingGroup" xmlns:wpi="http://schemas.microsoft.com/office/word/2010/wordprocessingInk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0" y="581025"/>
          <a:ext cx="5943600" cy="36733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9</xdr:col>
      <xdr:colOff>495300</xdr:colOff>
      <xdr:row>25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5</xdr:row>
      <xdr:rowOff>0</xdr:rowOff>
    </xdr:from>
    <xdr:to>
      <xdr:col>17</xdr:col>
      <xdr:colOff>495300</xdr:colOff>
      <xdr:row>25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123825</xdr:colOff>
      <xdr:row>5</xdr:row>
      <xdr:rowOff>95249</xdr:rowOff>
    </xdr:from>
    <xdr:to>
      <xdr:col>17</xdr:col>
      <xdr:colOff>47625</xdr:colOff>
      <xdr:row>25</xdr:row>
      <xdr:rowOff>28574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4</xdr:row>
      <xdr:rowOff>33337</xdr:rowOff>
    </xdr:from>
    <xdr:to>
      <xdr:col>13</xdr:col>
      <xdr:colOff>495300</xdr:colOff>
      <xdr:row>20</xdr:row>
      <xdr:rowOff>4762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6</xdr:row>
      <xdr:rowOff>166687</xdr:rowOff>
    </xdr:from>
    <xdr:to>
      <xdr:col>11</xdr:col>
      <xdr:colOff>161925</xdr:colOff>
      <xdr:row>21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142875</xdr:colOff>
      <xdr:row>5</xdr:row>
      <xdr:rowOff>19049</xdr:rowOff>
    </xdr:from>
    <xdr:to>
      <xdr:col>14</xdr:col>
      <xdr:colOff>523875</xdr:colOff>
      <xdr:row>24</xdr:row>
      <xdr:rowOff>28574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428625</xdr:colOff>
      <xdr:row>3</xdr:row>
      <xdr:rowOff>42861</xdr:rowOff>
    </xdr:from>
    <xdr:to>
      <xdr:col>15</xdr:col>
      <xdr:colOff>123825</xdr:colOff>
      <xdr:row>22</xdr:row>
      <xdr:rowOff>47624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190499</xdr:colOff>
      <xdr:row>5</xdr:row>
      <xdr:rowOff>28575</xdr:rowOff>
    </xdr:from>
    <xdr:to>
      <xdr:col>21</xdr:col>
      <xdr:colOff>723899</xdr:colOff>
      <xdr:row>22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48</xdr:row>
      <xdr:rowOff>114300</xdr:rowOff>
    </xdr:from>
    <xdr:to>
      <xdr:col>16</xdr:col>
      <xdr:colOff>5362575</xdr:colOff>
      <xdr:row>66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0.35943</cdr:x>
      <cdr:y>0.54023</cdr:y>
    </cdr:from>
    <cdr:to>
      <cdr:x>0.38968</cdr:x>
      <cdr:y>0.62356</cdr:y>
    </cdr:to>
    <cdr:sp macro="" textlink="">
      <cdr:nvSpPr>
        <cdr:cNvPr id="2" name="Oval 1"/>
        <cdr:cNvSpPr/>
      </cdr:nvSpPr>
      <cdr:spPr>
        <a:xfrm xmlns:a="http://schemas.openxmlformats.org/drawingml/2006/main">
          <a:off x="1924050" y="1790700"/>
          <a:ext cx="161925" cy="27622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6DFB03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5</xdr:row>
      <xdr:rowOff>257175</xdr:rowOff>
    </xdr:from>
    <xdr:to>
      <xdr:col>7</xdr:col>
      <xdr:colOff>5410200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0.43594</cdr:x>
      <cdr:y>0.55694</cdr:y>
    </cdr:from>
    <cdr:to>
      <cdr:x>0.45907</cdr:x>
      <cdr:y>0.64027</cdr:y>
    </cdr:to>
    <cdr:sp macro="" textlink="">
      <cdr:nvSpPr>
        <cdr:cNvPr id="2" name="Oval 1"/>
        <cdr:cNvSpPr/>
      </cdr:nvSpPr>
      <cdr:spPr>
        <a:xfrm xmlns:a="http://schemas.openxmlformats.org/drawingml/2006/main">
          <a:off x="2333624" y="1904453"/>
          <a:ext cx="123827" cy="28494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6DFB03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133351</xdr:rowOff>
    </xdr:from>
    <xdr:to>
      <xdr:col>16</xdr:col>
      <xdr:colOff>466725</xdr:colOff>
      <xdr:row>25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5</xdr:row>
      <xdr:rowOff>161925</xdr:rowOff>
    </xdr:from>
    <xdr:to>
      <xdr:col>11</xdr:col>
      <xdr:colOff>885825</xdr:colOff>
      <xdr:row>27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38099</xdr:colOff>
      <xdr:row>7</xdr:row>
      <xdr:rowOff>76200</xdr:rowOff>
    </xdr:from>
    <xdr:to>
      <xdr:col>10</xdr:col>
      <xdr:colOff>1028700</xdr:colOff>
      <xdr:row>30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119061</xdr:colOff>
      <xdr:row>4</xdr:row>
      <xdr:rowOff>161924</xdr:rowOff>
    </xdr:from>
    <xdr:to>
      <xdr:col>15</xdr:col>
      <xdr:colOff>828674</xdr:colOff>
      <xdr:row>19</xdr:row>
      <xdr:rowOff>161924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114300</xdr:rowOff>
    </xdr:from>
    <xdr:to>
      <xdr:col>14</xdr:col>
      <xdr:colOff>0</xdr:colOff>
      <xdr:row>22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133351</xdr:rowOff>
    </xdr:from>
    <xdr:to>
      <xdr:col>16</xdr:col>
      <xdr:colOff>466725</xdr:colOff>
      <xdr:row>25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3</xdr:row>
      <xdr:rowOff>76199</xdr:rowOff>
    </xdr:from>
    <xdr:to>
      <xdr:col>15</xdr:col>
      <xdr:colOff>361949</xdr:colOff>
      <xdr:row>22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1</xdr:row>
      <xdr:rowOff>133350</xdr:rowOff>
    </xdr:from>
    <xdr:to>
      <xdr:col>15</xdr:col>
      <xdr:colOff>19049</xdr:colOff>
      <xdr:row>20</xdr:row>
      <xdr:rowOff>109537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409575</xdr:colOff>
      <xdr:row>5</xdr:row>
      <xdr:rowOff>180975</xdr:rowOff>
    </xdr:from>
    <xdr:to>
      <xdr:col>18</xdr:col>
      <xdr:colOff>581025</xdr:colOff>
      <xdr:row>25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409575</xdr:colOff>
      <xdr:row>6</xdr:row>
      <xdr:rowOff>57151</xdr:rowOff>
    </xdr:from>
    <xdr:to>
      <xdr:col>18</xdr:col>
      <xdr:colOff>581025</xdr:colOff>
      <xdr:row>23</xdr:row>
      <xdr:rowOff>266701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409575</xdr:colOff>
      <xdr:row>7</xdr:row>
      <xdr:rowOff>66675</xdr:rowOff>
    </xdr:from>
    <xdr:to>
      <xdr:col>18</xdr:col>
      <xdr:colOff>581025</xdr:colOff>
      <xdr:row>19</xdr:row>
      <xdr:rowOff>214312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371475</xdr:colOff>
      <xdr:row>5</xdr:row>
      <xdr:rowOff>95250</xdr:rowOff>
    </xdr:from>
    <xdr:to>
      <xdr:col>12</xdr:col>
      <xdr:colOff>257175</xdr:colOff>
      <xdr:row>27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523875</xdr:colOff>
      <xdr:row>5</xdr:row>
      <xdr:rowOff>152400</xdr:rowOff>
    </xdr:from>
    <xdr:to>
      <xdr:col>20</xdr:col>
      <xdr:colOff>409575</xdr:colOff>
      <xdr:row>27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uoe/ind2002/calcul_B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WB/POpu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PISA/Publications/PISA%202000%20Initial%20Report%20-%20Knowledge%20and%20Skills%20for%20Life/PISA%20Final%20Charts%20in%20Excel/Chapter%205/Dat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ISA/EduExpen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</sheetNames>
    <sheetDataSet>
      <sheetData sheetId="0"/>
      <sheetData sheetId="1"/>
      <sheetData sheetId="2"/>
      <sheetData sheetId="3"/>
      <sheetData sheetId="4"/>
      <sheetData sheetId="5"/>
      <sheetData sheetId="6">
        <row r="125">
          <cell r="B125">
            <v>26233.887581197254</v>
          </cell>
          <cell r="C125">
            <v>529.70000000000005</v>
          </cell>
        </row>
        <row r="126">
          <cell r="B126">
            <v>28070.527816870996</v>
          </cell>
          <cell r="C126">
            <v>513.58000000000004</v>
          </cell>
        </row>
        <row r="127">
          <cell r="B127">
            <v>26392.113351550757</v>
          </cell>
          <cell r="C127">
            <v>507.49</v>
          </cell>
        </row>
        <row r="128">
          <cell r="B128">
            <v>28129.829387214886</v>
          </cell>
          <cell r="C128">
            <v>532.22333333333336</v>
          </cell>
        </row>
        <row r="129">
          <cell r="B129">
            <v>13806.130355202784</v>
          </cell>
          <cell r="C129">
            <v>500.19</v>
          </cell>
        </row>
        <row r="130">
          <cell r="B130">
            <v>28755.462788472225</v>
          </cell>
          <cell r="C130">
            <v>497.45333333333338</v>
          </cell>
        </row>
        <row r="131">
          <cell r="B131">
            <v>25534.257388211645</v>
          </cell>
          <cell r="C131">
            <v>540.12333333333333</v>
          </cell>
        </row>
        <row r="132">
          <cell r="B132">
            <v>24835.25577692343</v>
          </cell>
          <cell r="C132">
            <v>507.46</v>
          </cell>
        </row>
        <row r="133">
          <cell r="B133">
            <v>26138.940989206338</v>
          </cell>
          <cell r="C133">
            <v>486.9666666666667</v>
          </cell>
        </row>
        <row r="134">
          <cell r="B134">
            <v>15885.032021524639</v>
          </cell>
          <cell r="C134">
            <v>460.41333333333336</v>
          </cell>
        </row>
        <row r="135">
          <cell r="B135">
            <v>12203.849286250486</v>
          </cell>
          <cell r="C135">
            <v>488.03</v>
          </cell>
        </row>
        <row r="136">
          <cell r="B136">
            <v>28537.754844093852</v>
          </cell>
          <cell r="C136">
            <v>505.75666666666666</v>
          </cell>
        </row>
        <row r="137">
          <cell r="B137">
            <v>28284.517044315373</v>
          </cell>
          <cell r="C137">
            <v>514.31666666666661</v>
          </cell>
        </row>
        <row r="138">
          <cell r="B138">
            <v>25056.452516661509</v>
          </cell>
          <cell r="C138">
            <v>474.14</v>
          </cell>
        </row>
        <row r="139">
          <cell r="B139">
            <v>26010.717646163645</v>
          </cell>
          <cell r="C139">
            <v>543.08000000000004</v>
          </cell>
        </row>
        <row r="140">
          <cell r="B140">
            <v>15185.581512535167</v>
          </cell>
          <cell r="C140">
            <v>541.23666666666668</v>
          </cell>
        </row>
        <row r="141">
          <cell r="B141">
            <v>9117.2103817432344</v>
          </cell>
          <cell r="C141">
            <v>410.26333333333332</v>
          </cell>
        </row>
        <row r="142">
          <cell r="B142">
            <v>20371.660593276021</v>
          </cell>
          <cell r="C142">
            <v>531.12</v>
          </cell>
        </row>
        <row r="143">
          <cell r="B143">
            <v>36241.745533407506</v>
          </cell>
          <cell r="C143">
            <v>501.68</v>
          </cell>
        </row>
        <row r="144">
          <cell r="B144">
            <v>9546.9699819343241</v>
          </cell>
          <cell r="C144">
            <v>477.45</v>
          </cell>
        </row>
        <row r="145">
          <cell r="B145">
            <v>16779.887121584605</v>
          </cell>
          <cell r="C145">
            <v>460.96333333333331</v>
          </cell>
        </row>
        <row r="146">
          <cell r="B146">
            <v>20195.158036307221</v>
          </cell>
          <cell r="C146">
            <v>486.6</v>
          </cell>
        </row>
        <row r="147">
          <cell r="B147">
            <v>26160.783495323172</v>
          </cell>
          <cell r="C147">
            <v>512.74333333333334</v>
          </cell>
        </row>
        <row r="148">
          <cell r="B148">
            <v>29616.68459075877</v>
          </cell>
          <cell r="C148">
            <v>506.46</v>
          </cell>
        </row>
        <row r="149">
          <cell r="B149">
            <v>25107.09363605476</v>
          </cell>
          <cell r="C149">
            <v>528.22</v>
          </cell>
        </row>
        <row r="150">
          <cell r="B150">
            <v>34601.670163897237</v>
          </cell>
          <cell r="C150">
            <v>499.01</v>
          </cell>
        </row>
        <row r="151">
          <cell r="B151">
            <v>48238.528977208283</v>
          </cell>
          <cell r="C151">
            <v>443.32666666666665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44"/>
  <sheetViews>
    <sheetView tabSelected="1" workbookViewId="0"/>
  </sheetViews>
  <sheetFormatPr defaultRowHeight="15"/>
  <cols>
    <col min="1" max="1" width="11.5703125" customWidth="1"/>
    <col min="2" max="2" width="9.140625" style="237"/>
  </cols>
  <sheetData>
    <row r="1" spans="1:2">
      <c r="A1" s="236" t="s">
        <v>784</v>
      </c>
    </row>
    <row r="3" spans="1:2">
      <c r="A3" s="236" t="s">
        <v>814</v>
      </c>
      <c r="B3" s="237" t="s">
        <v>815</v>
      </c>
    </row>
    <row r="4" spans="1:2">
      <c r="A4" s="236" t="s">
        <v>785</v>
      </c>
      <c r="B4" s="237" t="s">
        <v>816</v>
      </c>
    </row>
    <row r="5" spans="1:2">
      <c r="A5" s="236" t="s">
        <v>786</v>
      </c>
      <c r="B5" s="237" t="s">
        <v>817</v>
      </c>
    </row>
    <row r="6" spans="1:2">
      <c r="A6" s="236" t="s">
        <v>787</v>
      </c>
      <c r="B6" s="237" t="s">
        <v>819</v>
      </c>
    </row>
    <row r="7" spans="1:2">
      <c r="A7" s="236" t="s">
        <v>788</v>
      </c>
      <c r="B7" s="237" t="s">
        <v>820</v>
      </c>
    </row>
    <row r="8" spans="1:2">
      <c r="A8" s="236" t="s">
        <v>789</v>
      </c>
      <c r="B8" s="237" t="s">
        <v>821</v>
      </c>
    </row>
    <row r="9" spans="1:2">
      <c r="A9" s="236" t="s">
        <v>790</v>
      </c>
      <c r="B9" s="237" t="s">
        <v>822</v>
      </c>
    </row>
    <row r="10" spans="1:2">
      <c r="A10" s="236" t="s">
        <v>791</v>
      </c>
      <c r="B10" s="237" t="s">
        <v>823</v>
      </c>
    </row>
    <row r="11" spans="1:2">
      <c r="A11" s="236" t="s">
        <v>825</v>
      </c>
      <c r="B11" s="237" t="s">
        <v>824</v>
      </c>
    </row>
    <row r="12" spans="1:2" s="173" customFormat="1">
      <c r="A12" s="236" t="s">
        <v>826</v>
      </c>
      <c r="B12" s="237" t="s">
        <v>829</v>
      </c>
    </row>
    <row r="13" spans="1:2">
      <c r="A13" s="236" t="s">
        <v>827</v>
      </c>
      <c r="B13" s="237" t="s">
        <v>830</v>
      </c>
    </row>
    <row r="14" spans="1:2" s="173" customFormat="1">
      <c r="A14" s="236" t="s">
        <v>828</v>
      </c>
      <c r="B14" s="237" t="s">
        <v>831</v>
      </c>
    </row>
    <row r="15" spans="1:2">
      <c r="A15" s="236" t="s">
        <v>792</v>
      </c>
      <c r="B15" s="237" t="s">
        <v>832</v>
      </c>
    </row>
    <row r="16" spans="1:2">
      <c r="A16" s="236" t="s">
        <v>793</v>
      </c>
      <c r="B16" s="237" t="s">
        <v>835</v>
      </c>
    </row>
    <row r="17" spans="1:2">
      <c r="A17" s="236" t="s">
        <v>794</v>
      </c>
      <c r="B17" s="237" t="s">
        <v>836</v>
      </c>
    </row>
    <row r="18" spans="1:2">
      <c r="A18" s="236" t="s">
        <v>795</v>
      </c>
      <c r="B18" s="237" t="s">
        <v>844</v>
      </c>
    </row>
    <row r="19" spans="1:2">
      <c r="A19" s="236" t="s">
        <v>796</v>
      </c>
      <c r="B19" s="237" t="s">
        <v>845</v>
      </c>
    </row>
    <row r="20" spans="1:2">
      <c r="A20" s="236" t="s">
        <v>798</v>
      </c>
      <c r="B20" s="237" t="s">
        <v>846</v>
      </c>
    </row>
    <row r="21" spans="1:2">
      <c r="A21" s="236" t="s">
        <v>797</v>
      </c>
      <c r="B21" s="237" t="s">
        <v>847</v>
      </c>
    </row>
    <row r="22" spans="1:2">
      <c r="A22" s="236" t="s">
        <v>799</v>
      </c>
      <c r="B22" s="237" t="s">
        <v>849</v>
      </c>
    </row>
    <row r="23" spans="1:2">
      <c r="A23" s="236" t="s">
        <v>800</v>
      </c>
      <c r="B23" s="237" t="s">
        <v>850</v>
      </c>
    </row>
    <row r="24" spans="1:2">
      <c r="A24" s="236" t="s">
        <v>801</v>
      </c>
      <c r="B24" s="237" t="s">
        <v>851</v>
      </c>
    </row>
    <row r="25" spans="1:2">
      <c r="A25" s="236" t="s">
        <v>802</v>
      </c>
      <c r="B25" s="237" t="s">
        <v>852</v>
      </c>
    </row>
    <row r="26" spans="1:2">
      <c r="A26" s="236" t="s">
        <v>803</v>
      </c>
      <c r="B26" s="237" t="s">
        <v>818</v>
      </c>
    </row>
    <row r="27" spans="1:2">
      <c r="A27" s="236" t="s">
        <v>804</v>
      </c>
      <c r="B27" s="237" t="s">
        <v>833</v>
      </c>
    </row>
    <row r="28" spans="1:2">
      <c r="A28" s="236" t="s">
        <v>805</v>
      </c>
      <c r="B28" s="237" t="s">
        <v>834</v>
      </c>
    </row>
    <row r="29" spans="1:2">
      <c r="A29" s="236" t="s">
        <v>806</v>
      </c>
      <c r="B29" s="237" t="s">
        <v>837</v>
      </c>
    </row>
    <row r="30" spans="1:2">
      <c r="A30" s="236" t="s">
        <v>807</v>
      </c>
      <c r="B30" s="237" t="s">
        <v>838</v>
      </c>
    </row>
    <row r="31" spans="1:2">
      <c r="A31" s="236" t="s">
        <v>808</v>
      </c>
      <c r="B31" s="237" t="s">
        <v>839</v>
      </c>
    </row>
    <row r="32" spans="1:2">
      <c r="A32" s="236" t="s">
        <v>809</v>
      </c>
      <c r="B32" s="237" t="s">
        <v>840</v>
      </c>
    </row>
    <row r="33" spans="1:2">
      <c r="A33" s="236" t="s">
        <v>810</v>
      </c>
      <c r="B33" s="237" t="s">
        <v>841</v>
      </c>
    </row>
    <row r="34" spans="1:2">
      <c r="A34" s="236" t="s">
        <v>811</v>
      </c>
      <c r="B34" s="237" t="s">
        <v>842</v>
      </c>
    </row>
    <row r="35" spans="1:2">
      <c r="A35" s="236" t="s">
        <v>812</v>
      </c>
      <c r="B35" s="237" t="s">
        <v>843</v>
      </c>
    </row>
    <row r="36" spans="1:2">
      <c r="A36" s="236" t="s">
        <v>813</v>
      </c>
      <c r="B36" s="237" t="s">
        <v>848</v>
      </c>
    </row>
    <row r="37" spans="1:2">
      <c r="A37" s="236" t="s">
        <v>749</v>
      </c>
      <c r="B37" s="232" t="s">
        <v>763</v>
      </c>
    </row>
    <row r="38" spans="1:2">
      <c r="A38" s="236" t="s">
        <v>750</v>
      </c>
      <c r="B38" s="232" t="s">
        <v>763</v>
      </c>
    </row>
    <row r="39" spans="1:2">
      <c r="A39" s="236" t="s">
        <v>752</v>
      </c>
      <c r="B39" s="173" t="s">
        <v>760</v>
      </c>
    </row>
    <row r="40" spans="1:2">
      <c r="A40" s="236" t="s">
        <v>762</v>
      </c>
      <c r="B40" s="5" t="s">
        <v>765</v>
      </c>
    </row>
    <row r="41" spans="1:2">
      <c r="A41" s="236" t="s">
        <v>761</v>
      </c>
      <c r="B41" s="103" t="s">
        <v>764</v>
      </c>
    </row>
    <row r="42" spans="1:2">
      <c r="A42" s="236" t="s">
        <v>766</v>
      </c>
      <c r="B42" s="5" t="s">
        <v>767</v>
      </c>
    </row>
    <row r="43" spans="1:2">
      <c r="A43" s="236" t="s">
        <v>768</v>
      </c>
      <c r="B43" s="5" t="s">
        <v>769</v>
      </c>
    </row>
    <row r="44" spans="1:2">
      <c r="A44" s="236" t="s">
        <v>774</v>
      </c>
      <c r="B44" s="61" t="s">
        <v>775</v>
      </c>
    </row>
  </sheetData>
  <pageMargins left="0.7" right="0.7" top="0.75" bottom="0.75" header="0.3" footer="0.3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33"/>
  <sheetViews>
    <sheetView workbookViewId="0">
      <selection activeCell="A25" sqref="A25"/>
    </sheetView>
  </sheetViews>
  <sheetFormatPr defaultRowHeight="15"/>
  <cols>
    <col min="1" max="1" width="25.140625" style="5" customWidth="1"/>
    <col min="2" max="2" width="9.140625" style="126"/>
    <col min="3" max="4" width="9.140625" style="5"/>
    <col min="5" max="5" width="9.140625" style="123"/>
    <col min="6" max="9" width="9.140625" style="5"/>
    <col min="10" max="10" width="9.140625" style="126"/>
    <col min="11" max="17" width="9.140625" style="5"/>
    <col min="18" max="18" width="9.140625" style="126"/>
    <col min="19" max="19" width="9.140625" style="5"/>
    <col min="20" max="20" width="9.140625" style="126"/>
    <col min="21" max="16384" width="9.140625" style="5"/>
  </cols>
  <sheetData>
    <row r="1" spans="1:21">
      <c r="A1" s="220" t="s">
        <v>862</v>
      </c>
      <c r="R1" s="5"/>
      <c r="T1" s="5"/>
    </row>
    <row r="2" spans="1:21">
      <c r="R2" s="5"/>
      <c r="T2" s="5"/>
    </row>
    <row r="3" spans="1:21">
      <c r="A3" s="257" t="s">
        <v>68</v>
      </c>
      <c r="B3" s="255" t="s">
        <v>407</v>
      </c>
      <c r="C3" s="251"/>
      <c r="D3" s="251"/>
      <c r="E3" s="256"/>
      <c r="F3" s="250" t="s">
        <v>408</v>
      </c>
      <c r="G3" s="251"/>
      <c r="H3" s="251"/>
      <c r="I3" s="251"/>
      <c r="J3" s="255" t="s">
        <v>409</v>
      </c>
      <c r="K3" s="251"/>
      <c r="L3" s="251"/>
      <c r="M3" s="251"/>
      <c r="N3" s="250" t="s">
        <v>410</v>
      </c>
      <c r="O3" s="251"/>
      <c r="P3" s="251"/>
      <c r="Q3" s="251"/>
      <c r="R3" s="254"/>
      <c r="S3" s="254"/>
      <c r="T3" s="254"/>
      <c r="U3" s="254"/>
    </row>
    <row r="4" spans="1:21">
      <c r="A4" s="251"/>
      <c r="B4" s="255" t="s">
        <v>74</v>
      </c>
      <c r="C4" s="251"/>
      <c r="D4" s="251"/>
      <c r="E4" s="256"/>
      <c r="F4" s="250" t="s">
        <v>74</v>
      </c>
      <c r="G4" s="251"/>
      <c r="H4" s="251"/>
      <c r="I4" s="251"/>
      <c r="J4" s="255" t="s">
        <v>74</v>
      </c>
      <c r="K4" s="251"/>
      <c r="L4" s="251"/>
      <c r="M4" s="251"/>
      <c r="N4" s="250" t="s">
        <v>74</v>
      </c>
      <c r="O4" s="251"/>
      <c r="P4" s="251"/>
      <c r="Q4" s="251"/>
      <c r="R4" s="254" t="s">
        <v>413</v>
      </c>
      <c r="S4" s="254"/>
      <c r="T4" s="254" t="s">
        <v>413</v>
      </c>
      <c r="U4" s="254"/>
    </row>
    <row r="5" spans="1:21">
      <c r="A5" s="251"/>
      <c r="B5" s="124">
        <v>2000</v>
      </c>
      <c r="C5" s="113">
        <v>2003</v>
      </c>
      <c r="D5" s="113">
        <v>2006</v>
      </c>
      <c r="E5" s="121">
        <v>2009</v>
      </c>
      <c r="F5" s="113">
        <v>2000</v>
      </c>
      <c r="G5" s="113">
        <v>2003</v>
      </c>
      <c r="H5" s="113">
        <v>2006</v>
      </c>
      <c r="I5" s="113">
        <v>2009</v>
      </c>
      <c r="J5" s="124">
        <v>2000</v>
      </c>
      <c r="K5" s="113">
        <v>2003</v>
      </c>
      <c r="L5" s="113">
        <v>2006</v>
      </c>
      <c r="M5" s="113">
        <v>2009</v>
      </c>
      <c r="N5" s="113">
        <v>2000</v>
      </c>
      <c r="O5" s="113">
        <v>2003</v>
      </c>
      <c r="P5" s="113">
        <v>2006</v>
      </c>
      <c r="Q5" s="113">
        <v>2009</v>
      </c>
      <c r="R5" s="126" t="s">
        <v>414</v>
      </c>
      <c r="S5" s="5" t="s">
        <v>415</v>
      </c>
      <c r="T5" s="126" t="s">
        <v>416</v>
      </c>
      <c r="U5" s="5" t="s">
        <v>417</v>
      </c>
    </row>
    <row r="6" spans="1:21">
      <c r="A6" s="114" t="s">
        <v>79</v>
      </c>
      <c r="B6" s="125">
        <v>0.29430363743785731</v>
      </c>
      <c r="C6" s="115">
        <v>0.28708313525914997</v>
      </c>
      <c r="D6" s="115">
        <v>0.17471414019026374</v>
      </c>
      <c r="E6" s="122">
        <v>0.17926973220891029</v>
      </c>
      <c r="F6" s="115">
        <v>5.0236676807476531E-2</v>
      </c>
      <c r="G6" s="115">
        <v>0.17479536646330157</v>
      </c>
      <c r="H6" s="115">
        <v>1.9512199750073803E-2</v>
      </c>
      <c r="I6" s="115">
        <v>0.15213166601687611</v>
      </c>
      <c r="J6" s="125">
        <v>533.32234523797888</v>
      </c>
      <c r="K6" s="115">
        <v>524.26600425418792</v>
      </c>
      <c r="L6" s="115">
        <v>519.9077482996604</v>
      </c>
      <c r="M6" s="115">
        <v>514.34046239919326</v>
      </c>
      <c r="N6" s="115">
        <v>528.27850441782175</v>
      </c>
      <c r="O6" s="115">
        <v>525.42700665042753</v>
      </c>
      <c r="P6" s="115">
        <v>512.89329129883356</v>
      </c>
      <c r="Q6" s="115">
        <v>514.90065519726261</v>
      </c>
      <c r="R6" s="126">
        <f t="shared" ref="R6:R33" si="0">CORREL(C$5:E$5,C6:E6)</f>
        <v>-0.84756320453418343</v>
      </c>
      <c r="S6" s="5">
        <f>CORREL(K$5:M$5,K6:M6)</f>
        <v>-0.99753619077951983</v>
      </c>
      <c r="T6" s="126">
        <f t="shared" ref="T6:T33" si="1">CORREL(F$5:I$5,F6:I6)</f>
        <v>0.25595741193907617</v>
      </c>
      <c r="U6" s="5">
        <f>CORREL(N$5:Q$5,N6:Q6)</f>
        <v>-0.89296676579200529</v>
      </c>
    </row>
    <row r="7" spans="1:21">
      <c r="A7" s="114" t="s">
        <v>80</v>
      </c>
      <c r="B7" s="125">
        <v>6.569502986035021E-2</v>
      </c>
      <c r="C7" s="115">
        <v>3.7323099146487723E-2</v>
      </c>
      <c r="D7" s="115">
        <v>2.4805988889192249E-2</v>
      </c>
      <c r="E7" s="122">
        <v>-6.8382611334634663E-2</v>
      </c>
      <c r="F7" s="115">
        <v>-0.17345936852644001</v>
      </c>
      <c r="G7" s="115">
        <v>-0.1688869113233295</v>
      </c>
      <c r="H7" s="115">
        <v>-0.22137538815990562</v>
      </c>
      <c r="I7" s="115">
        <v>-0.32861527898451515</v>
      </c>
      <c r="J7" s="125">
        <v>514.34363915411586</v>
      </c>
      <c r="K7" s="115">
        <v>505.61098328530795</v>
      </c>
      <c r="L7" s="115">
        <v>505.48359832016735</v>
      </c>
      <c r="M7" s="115">
        <v>495.90865496780123</v>
      </c>
      <c r="N7" s="115">
        <v>507.12665771459086</v>
      </c>
      <c r="O7" s="115">
        <v>490.69324043792602</v>
      </c>
      <c r="P7" s="115">
        <v>490.1939773020016</v>
      </c>
      <c r="Q7" s="115">
        <v>470.28363198100908</v>
      </c>
      <c r="R7" s="126">
        <f t="shared" si="0"/>
        <v>-0.91510685739155717</v>
      </c>
      <c r="S7" s="5">
        <f>CORREL(K$5:M$5,K7:M7)</f>
        <v>-0.87169104026519739</v>
      </c>
      <c r="T7" s="126">
        <f t="shared" si="1"/>
        <v>-0.90056330838271292</v>
      </c>
      <c r="U7" s="5">
        <f>CORREL(N$5:Q$5,N7:Q7)</f>
        <v>-0.95076690878176062</v>
      </c>
    </row>
    <row r="8" spans="1:21">
      <c r="A8" s="114" t="s">
        <v>81</v>
      </c>
      <c r="B8" s="125">
        <v>0.14258874089069459</v>
      </c>
      <c r="C8" s="115">
        <v>0.34891142175416667</v>
      </c>
      <c r="D8" s="115">
        <v>0.21743119311556539</v>
      </c>
      <c r="E8" s="122">
        <v>0.14843277616914735</v>
      </c>
      <c r="F8" s="115">
        <v>-0.13771624545654618</v>
      </c>
      <c r="G8" s="115">
        <v>-8.2031536440062253E-2</v>
      </c>
      <c r="H8" s="115">
        <v>-0.15348553270209109</v>
      </c>
      <c r="I8" s="115">
        <v>7.2496484697232966E-2</v>
      </c>
      <c r="J8" s="125">
        <v>515.43096606516281</v>
      </c>
      <c r="K8" s="115">
        <v>529.28641453315913</v>
      </c>
      <c r="L8" s="115">
        <v>520.34897264245967</v>
      </c>
      <c r="M8" s="115">
        <v>515.27227687388654</v>
      </c>
      <c r="N8" s="115">
        <v>507.12589052999851</v>
      </c>
      <c r="O8" s="115">
        <v>506.98733218536319</v>
      </c>
      <c r="P8" s="115">
        <v>500.90059457675756</v>
      </c>
      <c r="Q8" s="115">
        <v>505.94579615868946</v>
      </c>
      <c r="R8" s="126">
        <f t="shared" si="0"/>
        <v>-0.98419382054432725</v>
      </c>
      <c r="S8" s="5">
        <f t="shared" ref="S8:S33" si="2">CORREL(K$5:M$5,K8:M8)</f>
        <v>-0.98758598165002998</v>
      </c>
      <c r="T8" s="126">
        <f t="shared" si="1"/>
        <v>0.70009882157524583</v>
      </c>
      <c r="U8" s="5">
        <f t="shared" ref="U8:U33" si="3">CORREL(N$5:Q$5,N8:Q8)</f>
        <v>-0.42267427420724935</v>
      </c>
    </row>
    <row r="9" spans="1:21">
      <c r="A9" s="114" t="s">
        <v>83</v>
      </c>
      <c r="B9" s="125">
        <v>0.28455429906489099</v>
      </c>
      <c r="C9" s="115">
        <v>0.36565469220316621</v>
      </c>
      <c r="D9" s="115">
        <v>0.26885979427619022</v>
      </c>
      <c r="E9" s="122">
        <v>0.32030522003964257</v>
      </c>
      <c r="F9" s="115">
        <v>0.10370596109033901</v>
      </c>
      <c r="G9" s="115">
        <v>0.17785358021085881</v>
      </c>
      <c r="H9" s="115">
        <v>0.14899142658862782</v>
      </c>
      <c r="I9" s="115">
        <v>0.25763880379342913</v>
      </c>
      <c r="J9" s="125">
        <v>533.00187128084167</v>
      </c>
      <c r="K9" s="115">
        <v>532.48673608141132</v>
      </c>
      <c r="L9" s="115">
        <v>527.00717884782193</v>
      </c>
      <c r="M9" s="115">
        <v>526.80515275093262</v>
      </c>
      <c r="N9" s="115">
        <v>534.31271906311736</v>
      </c>
      <c r="O9" s="115">
        <v>527.91361167948605</v>
      </c>
      <c r="P9" s="115">
        <v>527.01129529103559</v>
      </c>
      <c r="Q9" s="115">
        <v>524.24183340857905</v>
      </c>
      <c r="R9" s="126">
        <f t="shared" si="0"/>
        <v>-0.46820157935642148</v>
      </c>
      <c r="S9" s="5">
        <f t="shared" si="2"/>
        <v>-0.88126819449102389</v>
      </c>
      <c r="T9" s="126">
        <f t="shared" si="1"/>
        <v>0.86374261150610654</v>
      </c>
      <c r="U9" s="5">
        <f t="shared" si="3"/>
        <v>-0.94320683507682979</v>
      </c>
    </row>
    <row r="10" spans="1:21">
      <c r="A10" s="114" t="s">
        <v>84</v>
      </c>
      <c r="B10" s="125">
        <v>-0.10996915527596297</v>
      </c>
      <c r="C10" s="115">
        <v>0.17362887806660682</v>
      </c>
      <c r="D10" s="115">
        <v>5.7907092642956619E-2</v>
      </c>
      <c r="E10" s="122">
        <v>-8.2634095793088308E-2</v>
      </c>
      <c r="F10" s="115">
        <v>-0.29714440560800709</v>
      </c>
      <c r="G10" s="115">
        <v>-0.30116485042244989</v>
      </c>
      <c r="H10" s="115">
        <v>-0.37441408847551533</v>
      </c>
      <c r="I10" s="115">
        <v>-0.23686657905858755</v>
      </c>
      <c r="J10" s="125">
        <v>493.16668239068855</v>
      </c>
      <c r="K10" s="115">
        <v>516.45500048846941</v>
      </c>
      <c r="L10" s="115">
        <v>509.85935906720277</v>
      </c>
      <c r="M10" s="115">
        <v>492.81409425739179</v>
      </c>
      <c r="N10" s="115">
        <v>491.57703210578347</v>
      </c>
      <c r="O10" s="115">
        <v>488.54228428697115</v>
      </c>
      <c r="P10" s="115">
        <v>482.71516181446998</v>
      </c>
      <c r="Q10" s="115">
        <v>478.18672057933992</v>
      </c>
      <c r="R10" s="126">
        <f t="shared" si="0"/>
        <v>-0.9984402941342988</v>
      </c>
      <c r="S10" s="5">
        <f t="shared" si="2"/>
        <v>-0.96894602893995319</v>
      </c>
      <c r="T10" s="126">
        <f t="shared" si="1"/>
        <v>0.2466879057437445</v>
      </c>
      <c r="U10" s="5">
        <f t="shared" si="3"/>
        <v>-0.99347308754603303</v>
      </c>
    </row>
    <row r="11" spans="1:21">
      <c r="A11" s="114" t="s">
        <v>85</v>
      </c>
      <c r="B11" s="125">
        <v>0.11797491331648638</v>
      </c>
      <c r="C11" s="115">
        <v>0.20754736885370698</v>
      </c>
      <c r="D11" s="115">
        <v>0.11763128363798978</v>
      </c>
      <c r="E11" s="122">
        <v>4.1240173551767352E-2</v>
      </c>
      <c r="F11" s="115">
        <v>-0.22395158847638119</v>
      </c>
      <c r="G11" s="115">
        <v>-8.5982938487156171E-2</v>
      </c>
      <c r="H11" s="115">
        <v>-0.18170372577347654</v>
      </c>
      <c r="I11" s="115">
        <v>-7.3675564116966269E-2</v>
      </c>
      <c r="J11" s="125">
        <v>514.47780236713686</v>
      </c>
      <c r="K11" s="115">
        <v>514.28767517677477</v>
      </c>
      <c r="L11" s="115">
        <v>513.02594984186237</v>
      </c>
      <c r="M11" s="115">
        <v>503.27814716140057</v>
      </c>
      <c r="N11" s="115">
        <v>496.87096632113833</v>
      </c>
      <c r="O11" s="115">
        <v>492.32337924904368</v>
      </c>
      <c r="P11" s="115">
        <v>494.4829808958786</v>
      </c>
      <c r="Q11" s="115">
        <v>494.9161617964001</v>
      </c>
      <c r="R11" s="126">
        <f t="shared" si="0"/>
        <v>-0.99889951972729674</v>
      </c>
      <c r="S11" s="5">
        <f t="shared" si="2"/>
        <v>-0.91361693809656574</v>
      </c>
      <c r="T11" s="126">
        <f t="shared" si="1"/>
        <v>0.62585686430527931</v>
      </c>
      <c r="U11" s="5">
        <f t="shared" si="3"/>
        <v>-0.2563336538200931</v>
      </c>
    </row>
    <row r="12" spans="1:21">
      <c r="A12" s="114" t="s">
        <v>86</v>
      </c>
      <c r="B12" s="125">
        <v>0.28825718749842688</v>
      </c>
      <c r="C12" s="115">
        <v>0.46641442763814012</v>
      </c>
      <c r="D12" s="115">
        <v>0.50736088850451821</v>
      </c>
      <c r="E12" s="122">
        <v>0.45362657527302086</v>
      </c>
      <c r="F12" s="115">
        <v>0.2343113821856852</v>
      </c>
      <c r="G12" s="115">
        <v>0.36906709690954059</v>
      </c>
      <c r="H12" s="115">
        <v>0.42008529508183673</v>
      </c>
      <c r="I12" s="115">
        <v>0.35994419702504743</v>
      </c>
      <c r="J12" s="125">
        <v>535.54441789609166</v>
      </c>
      <c r="K12" s="115">
        <v>544.28918696931885</v>
      </c>
      <c r="L12" s="115">
        <v>548.35839492400964</v>
      </c>
      <c r="M12" s="115">
        <v>540.5043480713997</v>
      </c>
      <c r="N12" s="115">
        <v>546.46914462296286</v>
      </c>
      <c r="O12" s="115">
        <v>543.46254326510962</v>
      </c>
      <c r="P12" s="115">
        <v>546.86828128283457</v>
      </c>
      <c r="Q12" s="115">
        <v>535.87798449465697</v>
      </c>
      <c r="R12" s="126">
        <f t="shared" si="0"/>
        <v>-0.22778579449924485</v>
      </c>
      <c r="S12" s="5">
        <f t="shared" si="2"/>
        <v>-0.48179140004322601</v>
      </c>
      <c r="T12" s="126">
        <f t="shared" si="1"/>
        <v>0.69991651563495516</v>
      </c>
      <c r="U12" s="5">
        <f t="shared" si="3"/>
        <v>-0.71905511651245479</v>
      </c>
    </row>
    <row r="13" spans="1:21">
      <c r="A13" s="114" t="s">
        <v>87</v>
      </c>
      <c r="B13" s="125">
        <v>0.11365279718918662</v>
      </c>
      <c r="C13" s="115">
        <v>0.15369082882584359</v>
      </c>
      <c r="D13" s="115">
        <v>-0.10234882907366086</v>
      </c>
      <c r="E13" s="122">
        <v>-1.8376724656262621E-2</v>
      </c>
      <c r="F13" s="115">
        <v>-0.16002087107888666</v>
      </c>
      <c r="G13" s="115">
        <v>-0.10819913478324492</v>
      </c>
      <c r="H13" s="115">
        <v>-0.23509671174380661</v>
      </c>
      <c r="I13" s="115">
        <v>-1.9577200226890037E-2</v>
      </c>
      <c r="J13" s="125">
        <v>517.15057090198945</v>
      </c>
      <c r="K13" s="115">
        <v>510.79947353216454</v>
      </c>
      <c r="L13" s="115">
        <v>495.53833282458214</v>
      </c>
      <c r="M13" s="115">
        <v>496.78231039753007</v>
      </c>
      <c r="N13" s="115">
        <v>504.74238823850379</v>
      </c>
      <c r="O13" s="115">
        <v>496.18878489376993</v>
      </c>
      <c r="P13" s="115">
        <v>487.70624727245172</v>
      </c>
      <c r="Q13" s="115">
        <v>495.61654131094139</v>
      </c>
      <c r="R13" s="126">
        <f t="shared" si="0"/>
        <v>-0.65915505409788278</v>
      </c>
      <c r="S13" s="5">
        <f t="shared" si="2"/>
        <v>-0.8269933370817556</v>
      </c>
      <c r="T13" s="126">
        <f t="shared" si="1"/>
        <v>0.41965296090886117</v>
      </c>
      <c r="U13" s="5">
        <f t="shared" si="3"/>
        <v>-0.66502895560589637</v>
      </c>
    </row>
    <row r="14" spans="1:21">
      <c r="A14" s="114" t="s">
        <v>88</v>
      </c>
      <c r="B14" s="125">
        <v>-0.25867019604528846</v>
      </c>
      <c r="C14" s="115">
        <v>2.0867337246727249E-2</v>
      </c>
      <c r="D14" s="115">
        <v>-5.7856789459340228E-3</v>
      </c>
      <c r="E14" s="122">
        <v>0.11937525477458379</v>
      </c>
      <c r="F14" s="115">
        <v>-0.36030265416038715</v>
      </c>
      <c r="G14" s="115">
        <v>-0.24875631286473643</v>
      </c>
      <c r="H14" s="115">
        <v>-0.25770121515468514</v>
      </c>
      <c r="I14" s="115">
        <v>-3.4278967698485506E-2</v>
      </c>
      <c r="J14" s="125">
        <v>485.33093513699163</v>
      </c>
      <c r="K14" s="115">
        <v>502.98553214174399</v>
      </c>
      <c r="L14" s="115">
        <v>503.79085848679347</v>
      </c>
      <c r="M14" s="115">
        <v>512.77764259984042</v>
      </c>
      <c r="N14" s="115">
        <v>483.990823766245</v>
      </c>
      <c r="O14" s="115">
        <v>491.35799851747396</v>
      </c>
      <c r="P14" s="115">
        <v>494.94441797943909</v>
      </c>
      <c r="Q14" s="115">
        <v>497.30505815088651</v>
      </c>
      <c r="R14" s="126">
        <f t="shared" si="0"/>
        <v>0.74708072821663107</v>
      </c>
      <c r="S14" s="5">
        <f t="shared" si="2"/>
        <v>0.90068335782997377</v>
      </c>
      <c r="T14" s="126">
        <f t="shared" si="1"/>
        <v>0.91317520940750929</v>
      </c>
      <c r="U14" s="5">
        <f t="shared" si="3"/>
        <v>0.96692252381966848</v>
      </c>
    </row>
    <row r="15" spans="1:21">
      <c r="A15" s="114" t="s">
        <v>89</v>
      </c>
      <c r="B15" s="125">
        <v>-0.60163838429539329</v>
      </c>
      <c r="C15" s="115">
        <v>-0.51266913814425419</v>
      </c>
      <c r="D15" s="115">
        <v>-0.49239067996303099</v>
      </c>
      <c r="E15" s="122">
        <v>-0.40321411284291891</v>
      </c>
      <c r="F15" s="115">
        <v>-0.44629306460932711</v>
      </c>
      <c r="G15" s="115">
        <v>-0.53579899547522947</v>
      </c>
      <c r="H15" s="115">
        <v>-0.61539550099566853</v>
      </c>
      <c r="I15" s="115">
        <v>-0.1808759089212327</v>
      </c>
      <c r="J15" s="125">
        <v>446.89148769398679</v>
      </c>
      <c r="K15" s="115">
        <v>444.91186270104413</v>
      </c>
      <c r="L15" s="115">
        <v>459.2019866405081</v>
      </c>
      <c r="M15" s="115">
        <v>466.09637285855001</v>
      </c>
      <c r="N15" s="115">
        <v>473.79885148692125</v>
      </c>
      <c r="O15" s="115">
        <v>472.2668763958161</v>
      </c>
      <c r="P15" s="115">
        <v>459.71118463202151</v>
      </c>
      <c r="Q15" s="115">
        <v>482.77624196128534</v>
      </c>
      <c r="R15" s="126">
        <f t="shared" si="0"/>
        <v>0.93985817470508648</v>
      </c>
      <c r="S15" s="5">
        <f t="shared" si="2"/>
        <v>0.98028565518599842</v>
      </c>
      <c r="T15" s="126">
        <f t="shared" si="1"/>
        <v>0.48979999104327948</v>
      </c>
      <c r="U15" s="5">
        <f t="shared" si="3"/>
        <v>0.195504123405945</v>
      </c>
    </row>
    <row r="16" spans="1:21">
      <c r="A16" s="114" t="s">
        <v>91</v>
      </c>
      <c r="B16" s="125">
        <v>-0.18727021480077691</v>
      </c>
      <c r="C16" s="115">
        <v>-3.994619837129175E-2</v>
      </c>
      <c r="D16" s="115">
        <v>-0.1309913183731064</v>
      </c>
      <c r="E16" s="122">
        <v>-0.10038480332154316</v>
      </c>
      <c r="F16" s="115">
        <v>-0.38396544650786057</v>
      </c>
      <c r="G16" s="115">
        <v>-0.37332165457309247</v>
      </c>
      <c r="H16" s="115">
        <v>-0.31479852891305632</v>
      </c>
      <c r="I16" s="115">
        <v>-8.6725881544725159E-2</v>
      </c>
      <c r="J16" s="125">
        <v>483.32731838827681</v>
      </c>
      <c r="K16" s="115">
        <v>490.01239238408141</v>
      </c>
      <c r="L16" s="115">
        <v>490.93738287695658</v>
      </c>
      <c r="M16" s="115">
        <v>490.17002755257329</v>
      </c>
      <c r="N16" s="115">
        <v>479.96677781719171</v>
      </c>
      <c r="O16" s="115">
        <v>481.86969442734852</v>
      </c>
      <c r="P16" s="115">
        <v>482.37451705979038</v>
      </c>
      <c r="Q16" s="115">
        <v>494.17875334322002</v>
      </c>
      <c r="R16" s="126">
        <f t="shared" si="0"/>
        <v>-0.65226248656385288</v>
      </c>
      <c r="S16" s="5">
        <f t="shared" si="2"/>
        <v>0.15927401084132675</v>
      </c>
      <c r="T16" s="126">
        <f t="shared" si="1"/>
        <v>0.88451449066551335</v>
      </c>
      <c r="U16" s="5">
        <f t="shared" si="3"/>
        <v>0.86066058999477046</v>
      </c>
    </row>
    <row r="17" spans="1:21">
      <c r="A17" s="114" t="s">
        <v>92</v>
      </c>
      <c r="B17" s="125">
        <v>8.4522618857946527E-2</v>
      </c>
      <c r="C17" s="115">
        <v>0.1728677529792513</v>
      </c>
      <c r="D17" s="115">
        <v>2.847430861868094E-2</v>
      </c>
      <c r="E17" s="122">
        <v>9.2399355690773385E-2</v>
      </c>
      <c r="F17" s="115">
        <v>-0.15404687599768008</v>
      </c>
      <c r="G17" s="115">
        <v>-0.17625700136962244</v>
      </c>
      <c r="H17" s="115">
        <v>-0.26722437224155132</v>
      </c>
      <c r="I17" s="115">
        <v>2.3375012610641805E-2</v>
      </c>
      <c r="J17" s="125">
        <v>514.43120980401943</v>
      </c>
      <c r="K17" s="115">
        <v>515.10865002474975</v>
      </c>
      <c r="L17" s="115">
        <v>505.54482821560191</v>
      </c>
      <c r="M17" s="115">
        <v>506.6691636473866</v>
      </c>
      <c r="N17" s="115">
        <v>506.93046147792393</v>
      </c>
      <c r="O17" s="115">
        <v>491.74696006973056</v>
      </c>
      <c r="P17" s="115">
        <v>484.44527144619957</v>
      </c>
      <c r="Q17" s="115">
        <v>500.28331925630999</v>
      </c>
      <c r="R17" s="126">
        <f t="shared" si="0"/>
        <v>-0.5560704455881349</v>
      </c>
      <c r="S17" s="5">
        <f t="shared" si="2"/>
        <v>-0.80723191222686907</v>
      </c>
      <c r="T17" s="126">
        <f t="shared" si="1"/>
        <v>0.46862248161760556</v>
      </c>
      <c r="U17" s="5">
        <f t="shared" si="3"/>
        <v>-0.35813127972646525</v>
      </c>
    </row>
    <row r="18" spans="1:21">
      <c r="A18" s="114" t="s">
        <v>94</v>
      </c>
      <c r="B18" s="125">
        <v>-8.160682092234392E-2</v>
      </c>
      <c r="C18" s="115">
        <v>1.4177322252334985E-2</v>
      </c>
      <c r="D18" s="115">
        <v>-2.2421888895677561E-2</v>
      </c>
      <c r="E18" s="122">
        <v>-0.11331447547120979</v>
      </c>
      <c r="F18" s="115">
        <v>3.8194291431311325E-2</v>
      </c>
      <c r="G18" s="115">
        <v>0.10927258269893353</v>
      </c>
      <c r="H18" s="115">
        <v>5.1513945789014234E-2</v>
      </c>
      <c r="I18" s="115">
        <v>-2.9555824072205375E-2</v>
      </c>
      <c r="J18" s="125">
        <v>502.91228669260073</v>
      </c>
      <c r="K18" s="115">
        <v>502.83731927835402</v>
      </c>
      <c r="L18" s="115">
        <v>501.47177088984392</v>
      </c>
      <c r="M18" s="115">
        <v>487.13637524220763</v>
      </c>
      <c r="N18" s="115">
        <v>526.66864933774502</v>
      </c>
      <c r="O18" s="115">
        <v>515.48007670024504</v>
      </c>
      <c r="P18" s="115">
        <v>517.31323806633702</v>
      </c>
      <c r="Q18" s="115">
        <v>495.63910877454555</v>
      </c>
      <c r="R18" s="126">
        <f t="shared" si="0"/>
        <v>-0.97107901727449952</v>
      </c>
      <c r="S18" s="5">
        <f t="shared" si="2"/>
        <v>-0.90260363058709914</v>
      </c>
      <c r="T18" s="126">
        <f t="shared" si="1"/>
        <v>-0.59105903554269679</v>
      </c>
      <c r="U18" s="5">
        <f t="shared" si="3"/>
        <v>-0.90304755160653827</v>
      </c>
    </row>
    <row r="19" spans="1:21">
      <c r="A19" s="114" t="s">
        <v>95</v>
      </c>
      <c r="B19" s="125">
        <v>-0.51766437108126162</v>
      </c>
      <c r="C19" s="115">
        <v>-0.28332143102918644</v>
      </c>
      <c r="D19" s="115">
        <v>-0.43224415198455018</v>
      </c>
      <c r="E19" s="122">
        <v>-0.19546676938333313</v>
      </c>
      <c r="F19" s="115">
        <v>-0.29734829936604867</v>
      </c>
      <c r="G19" s="115">
        <v>-0.41383760036329725</v>
      </c>
      <c r="H19" s="115">
        <v>-0.48494343256049549</v>
      </c>
      <c r="I19" s="115">
        <v>-0.1382939044795792</v>
      </c>
      <c r="J19" s="125">
        <v>457.34509633285018</v>
      </c>
      <c r="K19" s="115">
        <v>465.66421009310017</v>
      </c>
      <c r="L19" s="115">
        <v>461.68872068980636</v>
      </c>
      <c r="M19" s="115">
        <v>482.90848043052819</v>
      </c>
      <c r="N19" s="115">
        <v>487.46964533873796</v>
      </c>
      <c r="O19" s="115">
        <v>475.66158082656614</v>
      </c>
      <c r="P19" s="115">
        <v>468.52310857988749</v>
      </c>
      <c r="Q19" s="115">
        <v>486.05109878154167</v>
      </c>
      <c r="R19" s="126">
        <f t="shared" si="0"/>
        <v>0.36699687796553299</v>
      </c>
      <c r="S19" s="5">
        <f t="shared" si="2"/>
        <v>0.76436508524180935</v>
      </c>
      <c r="T19" s="126">
        <f t="shared" si="1"/>
        <v>0.34615708610208501</v>
      </c>
      <c r="U19" s="5">
        <f t="shared" si="3"/>
        <v>-0.16390213593761085</v>
      </c>
    </row>
    <row r="20" spans="1:21">
      <c r="A20" s="114" t="s">
        <v>96</v>
      </c>
      <c r="B20" s="125">
        <v>0.59044512548471217</v>
      </c>
      <c r="C20" s="115">
        <v>0.41221249101511881</v>
      </c>
      <c r="D20" s="115">
        <v>0.23842652834099526</v>
      </c>
      <c r="E20" s="122">
        <v>0.34888869442866133</v>
      </c>
      <c r="F20" s="115">
        <v>8.3221182908694788E-4</v>
      </c>
      <c r="G20" s="115">
        <v>-6.6948718577599542E-2</v>
      </c>
      <c r="H20" s="115">
        <v>-0.18161740643234259</v>
      </c>
      <c r="I20" s="115">
        <v>0.17611600552105838</v>
      </c>
      <c r="J20" s="125">
        <v>556.61240309186178</v>
      </c>
      <c r="K20" s="115">
        <v>534.1365015716674</v>
      </c>
      <c r="L20" s="115">
        <v>523.10251495872342</v>
      </c>
      <c r="M20" s="115">
        <v>528.99309300025709</v>
      </c>
      <c r="N20" s="115">
        <v>522.23492849496404</v>
      </c>
      <c r="O20" s="115">
        <v>498.10520584203147</v>
      </c>
      <c r="P20" s="115">
        <v>497.95706853665416</v>
      </c>
      <c r="Q20" s="115">
        <v>519.85772238867946</v>
      </c>
      <c r="R20" s="126">
        <f t="shared" si="0"/>
        <v>-0.35999054738512182</v>
      </c>
      <c r="S20" s="5">
        <f t="shared" si="2"/>
        <v>-0.46578653055332336</v>
      </c>
      <c r="T20" s="126">
        <f t="shared" si="1"/>
        <v>0.3546727732700603</v>
      </c>
      <c r="U20" s="5">
        <f t="shared" si="3"/>
        <v>-7.0538716733717866E-2</v>
      </c>
    </row>
    <row r="21" spans="1:21">
      <c r="A21" s="114" t="s">
        <v>97</v>
      </c>
      <c r="B21" s="125">
        <v>0.36581015988970428</v>
      </c>
      <c r="C21" s="115">
        <v>0.41932006015301326</v>
      </c>
      <c r="D21" s="115">
        <v>0.50204269176459315</v>
      </c>
      <c r="E21" s="122">
        <v>0.52773738555099114</v>
      </c>
      <c r="F21" s="115">
        <v>-2.0840923125462509E-2</v>
      </c>
      <c r="G21" s="115">
        <v>0.30961740223311973</v>
      </c>
      <c r="H21" s="115">
        <v>0.4745422991551938</v>
      </c>
      <c r="I21" s="115">
        <v>0.37012374896680189</v>
      </c>
      <c r="J21" s="125">
        <v>546.84127967242375</v>
      </c>
      <c r="K21" s="115">
        <v>542.2273694547913</v>
      </c>
      <c r="L21" s="115">
        <v>547.45847873791672</v>
      </c>
      <c r="M21" s="115">
        <v>546.22853407198522</v>
      </c>
      <c r="N21" s="115">
        <v>524.7542989133558</v>
      </c>
      <c r="O21" s="115">
        <v>534.09126443033335</v>
      </c>
      <c r="P21" s="115">
        <v>556.02191017463929</v>
      </c>
      <c r="Q21" s="115">
        <v>539.26748342765234</v>
      </c>
      <c r="R21" s="126">
        <f t="shared" si="0"/>
        <v>0.95684943375545595</v>
      </c>
      <c r="S21" s="5">
        <f t="shared" si="2"/>
        <v>0.7314316674155058</v>
      </c>
      <c r="T21" s="126">
        <f t="shared" si="1"/>
        <v>0.80730407562536521</v>
      </c>
      <c r="U21" s="5">
        <f t="shared" si="3"/>
        <v>0.64448222312876591</v>
      </c>
    </row>
    <row r="22" spans="1:21">
      <c r="A22" s="114" t="s">
        <v>100</v>
      </c>
      <c r="B22" s="125">
        <v>-0.72447938219717378</v>
      </c>
      <c r="C22" s="115">
        <v>-7.0908647197495317E-2</v>
      </c>
      <c r="D22" s="115">
        <v>-0.1461989713193492</v>
      </c>
      <c r="E22" s="122">
        <v>-0.12520500713461882</v>
      </c>
      <c r="F22" s="115">
        <v>-0.74602884406353931</v>
      </c>
      <c r="G22" s="115">
        <v>-0.34289080920623471</v>
      </c>
      <c r="H22" s="115">
        <v>-0.36118950475786848</v>
      </c>
      <c r="I22" s="115">
        <v>-0.27932268215989103</v>
      </c>
      <c r="J22" s="125">
        <v>445.65574126932029</v>
      </c>
      <c r="K22" s="115">
        <v>493.20855664770716</v>
      </c>
      <c r="L22" s="115">
        <v>490.0018401965736</v>
      </c>
      <c r="M22" s="115">
        <v>489.06726340809217</v>
      </c>
      <c r="N22" s="115">
        <v>441.24582261911854</v>
      </c>
      <c r="O22" s="115">
        <v>479.42258356244855</v>
      </c>
      <c r="P22" s="115">
        <v>479.36654127604572</v>
      </c>
      <c r="Q22" s="115">
        <v>472.17338671505217</v>
      </c>
      <c r="R22" s="126">
        <f t="shared" si="0"/>
        <v>-0.698735475388649</v>
      </c>
      <c r="S22" s="5">
        <f t="shared" si="2"/>
        <v>-0.95331499711173284</v>
      </c>
      <c r="T22" s="126">
        <f t="shared" si="1"/>
        <v>0.84132730209443674</v>
      </c>
      <c r="U22" s="5">
        <f t="shared" si="3"/>
        <v>0.65802782018438355</v>
      </c>
    </row>
    <row r="23" spans="1:21">
      <c r="A23" s="114" t="s">
        <v>101</v>
      </c>
      <c r="B23" s="125">
        <v>-1.3083987254520419</v>
      </c>
      <c r="C23" s="115">
        <v>-1.1118538191112075</v>
      </c>
      <c r="D23" s="115">
        <v>-1.0532441409252598</v>
      </c>
      <c r="E23" s="122">
        <v>-0.91311685193738823</v>
      </c>
      <c r="F23" s="115">
        <v>-0.96036085123978954</v>
      </c>
      <c r="G23" s="115">
        <v>-1.2176077680627684</v>
      </c>
      <c r="H23" s="115">
        <v>-1.0171962510999042</v>
      </c>
      <c r="I23" s="115">
        <v>-0.73822914462877376</v>
      </c>
      <c r="J23" s="125">
        <v>387.2862099647262</v>
      </c>
      <c r="K23" s="115">
        <v>385.218339471224</v>
      </c>
      <c r="L23" s="115">
        <v>405.65463974687236</v>
      </c>
      <c r="M23" s="115">
        <v>418.5090947591346</v>
      </c>
      <c r="N23" s="115">
        <v>421.9606301803932</v>
      </c>
      <c r="O23" s="115">
        <v>399.72192746912435</v>
      </c>
      <c r="P23" s="115">
        <v>410.4964547787672</v>
      </c>
      <c r="Q23" s="115">
        <v>425.26529915620205</v>
      </c>
      <c r="R23" s="126">
        <f t="shared" si="0"/>
        <v>0.97308585128537151</v>
      </c>
      <c r="S23" s="5">
        <f t="shared" si="2"/>
        <v>0.9914657788690463</v>
      </c>
      <c r="T23" s="126">
        <f t="shared" si="1"/>
        <v>0.56753516153356554</v>
      </c>
      <c r="U23" s="5">
        <f t="shared" si="3"/>
        <v>0.22961895050053738</v>
      </c>
    </row>
    <row r="24" spans="1:21">
      <c r="A24" s="114" t="s">
        <v>102</v>
      </c>
      <c r="B24" s="125">
        <v>0.57733207859695512</v>
      </c>
      <c r="C24" s="115">
        <v>0.38105080285562287</v>
      </c>
      <c r="D24" s="115">
        <v>0.27306497046896866</v>
      </c>
      <c r="E24" s="122">
        <v>0.2572181124283287</v>
      </c>
      <c r="F24" s="115">
        <v>6.2500629524536666E-2</v>
      </c>
      <c r="G24" s="115">
        <v>8.3865008078562262E-3</v>
      </c>
      <c r="H24" s="115">
        <v>-0.11758295911372732</v>
      </c>
      <c r="I24" s="115">
        <v>6.7172562143020184E-2</v>
      </c>
      <c r="J24" s="125">
        <v>563.48648789696233</v>
      </c>
      <c r="K24" s="115">
        <v>537.82327599997484</v>
      </c>
      <c r="L24" s="115">
        <v>530.65404621090909</v>
      </c>
      <c r="M24" s="115">
        <v>525.83568838092424</v>
      </c>
      <c r="N24" s="115">
        <v>531.90940582300368</v>
      </c>
      <c r="O24" s="115">
        <v>513.11897042539567</v>
      </c>
      <c r="P24" s="115">
        <v>506.74697063880581</v>
      </c>
      <c r="Q24" s="115">
        <v>508.40372294455176</v>
      </c>
      <c r="R24" s="126">
        <f t="shared" si="0"/>
        <v>-0.91880805752433192</v>
      </c>
      <c r="S24" s="5">
        <f t="shared" si="2"/>
        <v>-0.99365119701776317</v>
      </c>
      <c r="T24" s="126">
        <f t="shared" si="1"/>
        <v>-0.16797766372666662</v>
      </c>
      <c r="U24" s="5">
        <f t="shared" si="3"/>
        <v>-0.85848577825205319</v>
      </c>
    </row>
    <row r="25" spans="1:21">
      <c r="A25" s="114" t="s">
        <v>103</v>
      </c>
      <c r="B25" s="125">
        <v>0.32324840251774856</v>
      </c>
      <c r="C25" s="115">
        <v>0.2409791701432123</v>
      </c>
      <c r="D25" s="115">
        <v>0.22746213304091023</v>
      </c>
      <c r="E25" s="122">
        <v>0.23638269131308987</v>
      </c>
      <c r="F25" s="115">
        <v>5.3924500267909965E-2</v>
      </c>
      <c r="G25" s="115">
        <v>0.13830505278463878</v>
      </c>
      <c r="H25" s="115">
        <v>0.14142918285076125</v>
      </c>
      <c r="I25" s="115">
        <v>0.22675507254129662</v>
      </c>
      <c r="J25" s="125">
        <v>536.87089285432114</v>
      </c>
      <c r="K25" s="115">
        <v>523.48658470675548</v>
      </c>
      <c r="L25" s="115">
        <v>521.98884861636157</v>
      </c>
      <c r="M25" s="115">
        <v>519.30087248905136</v>
      </c>
      <c r="N25" s="115">
        <v>528.79973211704726</v>
      </c>
      <c r="O25" s="115">
        <v>521.55151001040747</v>
      </c>
      <c r="P25" s="115">
        <v>521.03264500352032</v>
      </c>
      <c r="Q25" s="115">
        <v>520.8800086865989</v>
      </c>
      <c r="R25" s="126">
        <f t="shared" si="0"/>
        <v>-0.33439520201600476</v>
      </c>
      <c r="S25" s="5">
        <f t="shared" si="2"/>
        <v>-0.98678988610156548</v>
      </c>
      <c r="T25" s="126">
        <f t="shared" si="1"/>
        <v>0.95423649062890092</v>
      </c>
      <c r="U25" s="5">
        <f t="shared" si="3"/>
        <v>-0.8176466407539239</v>
      </c>
    </row>
    <row r="26" spans="1:21">
      <c r="A26" s="114" t="s">
        <v>104</v>
      </c>
      <c r="B26" s="125">
        <v>-0.11794410613579968</v>
      </c>
      <c r="C26" s="115">
        <v>-3.8943938591686759E-2</v>
      </c>
      <c r="D26" s="115">
        <v>-0.12209600521725268</v>
      </c>
      <c r="E26" s="122">
        <v>-7.9207962072921877E-3</v>
      </c>
      <c r="F26" s="115">
        <v>-0.16114603508615855</v>
      </c>
      <c r="G26" s="115">
        <v>-0.13980346837361635</v>
      </c>
      <c r="H26" s="115">
        <v>-0.28538131660090793</v>
      </c>
      <c r="I26" s="115">
        <v>3.7627873040706715E-2</v>
      </c>
      <c r="J26" s="125">
        <v>499.41721325149564</v>
      </c>
      <c r="K26" s="115">
        <v>495.18539048572495</v>
      </c>
      <c r="L26" s="115">
        <v>489.84635300172664</v>
      </c>
      <c r="M26" s="115">
        <v>497.95569310561496</v>
      </c>
      <c r="N26" s="115">
        <v>505.2809887644824</v>
      </c>
      <c r="O26" s="115">
        <v>499.74023383240541</v>
      </c>
      <c r="P26" s="115">
        <v>484.29256300846117</v>
      </c>
      <c r="Q26" s="115">
        <v>503.23002036531227</v>
      </c>
      <c r="R26" s="126">
        <f t="shared" si="0"/>
        <v>0.26274022690536125</v>
      </c>
      <c r="S26" s="5">
        <f t="shared" si="2"/>
        <v>0.33604525661678086</v>
      </c>
      <c r="T26" s="126">
        <f t="shared" si="1"/>
        <v>0.43737769695802997</v>
      </c>
      <c r="U26" s="5">
        <f t="shared" si="3"/>
        <v>-0.29328787248773869</v>
      </c>
    </row>
    <row r="27" spans="1:21">
      <c r="A27" s="114" t="s">
        <v>105</v>
      </c>
      <c r="B27" s="125">
        <v>-0.42459576436862534</v>
      </c>
      <c r="C27" s="115">
        <v>-8.5852300782135182E-2</v>
      </c>
      <c r="D27" s="115">
        <v>-0.10470811012766428</v>
      </c>
      <c r="E27" s="122">
        <v>-6.4331665127272175E-2</v>
      </c>
      <c r="F27" s="115">
        <v>-0.41348740111778781</v>
      </c>
      <c r="G27" s="115">
        <v>-0.17629232739897219</v>
      </c>
      <c r="H27" s="115">
        <v>-5.0463310396448476E-2</v>
      </c>
      <c r="I27" s="115">
        <v>-5.7925432834964367E-4</v>
      </c>
      <c r="J27" s="125">
        <v>470.10654408257403</v>
      </c>
      <c r="K27" s="115">
        <v>490.23877608161456</v>
      </c>
      <c r="L27" s="115">
        <v>495.42849661757236</v>
      </c>
      <c r="M27" s="115">
        <v>494.80291851711104</v>
      </c>
      <c r="N27" s="115">
        <v>479.12168796033762</v>
      </c>
      <c r="O27" s="115">
        <v>496.60526589979065</v>
      </c>
      <c r="P27" s="115">
        <v>507.63952711655344</v>
      </c>
      <c r="Q27" s="115">
        <v>500.4784825552577</v>
      </c>
      <c r="R27" s="126">
        <f t="shared" si="0"/>
        <v>0.53261323254541115</v>
      </c>
      <c r="S27" s="5">
        <f t="shared" si="2"/>
        <v>0.8055265721372149</v>
      </c>
      <c r="T27" s="126">
        <f t="shared" si="1"/>
        <v>0.95568591142704229</v>
      </c>
      <c r="U27" s="5">
        <f t="shared" si="3"/>
        <v>0.79991572236051445</v>
      </c>
    </row>
    <row r="28" spans="1:21">
      <c r="A28" s="114" t="s">
        <v>106</v>
      </c>
      <c r="B28" s="125">
        <v>-0.61437193250704325</v>
      </c>
      <c r="C28" s="115">
        <v>-0.33440848787810573</v>
      </c>
      <c r="D28" s="115">
        <v>-0.39630896295103668</v>
      </c>
      <c r="E28" s="122">
        <v>-0.14656569586818949</v>
      </c>
      <c r="F28" s="115">
        <v>-0.50760007579867483</v>
      </c>
      <c r="G28" s="115">
        <v>-0.43008269957605422</v>
      </c>
      <c r="H28" s="115">
        <v>-0.45339107250424004</v>
      </c>
      <c r="I28" s="115">
        <v>-9.271655610719895E-2</v>
      </c>
      <c r="J28" s="125">
        <v>453.73872415504354</v>
      </c>
      <c r="K28" s="115">
        <v>466.01669470103781</v>
      </c>
      <c r="L28" s="115">
        <v>466.16098560873019</v>
      </c>
      <c r="M28" s="115">
        <v>486.88830609813778</v>
      </c>
      <c r="N28" s="115">
        <v>470.15462206588012</v>
      </c>
      <c r="O28" s="115">
        <v>477.56864555294015</v>
      </c>
      <c r="P28" s="115">
        <v>472.30430502820656</v>
      </c>
      <c r="Q28" s="115">
        <v>489.334923939823</v>
      </c>
      <c r="R28" s="126">
        <f t="shared" si="0"/>
        <v>0.72215797596869069</v>
      </c>
      <c r="S28" s="5">
        <f t="shared" si="2"/>
        <v>0.86901363430802614</v>
      </c>
      <c r="T28" s="126">
        <f t="shared" si="1"/>
        <v>0.83732056323307513</v>
      </c>
      <c r="U28" s="5">
        <f t="shared" si="3"/>
        <v>0.78645910248230133</v>
      </c>
    </row>
    <row r="29" spans="1:21">
      <c r="A29" s="114" t="s">
        <v>108</v>
      </c>
      <c r="B29" s="125">
        <v>-0.28603716153593345</v>
      </c>
      <c r="C29" s="115">
        <v>-0.13093467111172308</v>
      </c>
      <c r="D29" s="115">
        <v>-0.25813350130904872</v>
      </c>
      <c r="E29" s="122">
        <v>-0.18302360368081946</v>
      </c>
      <c r="F29" s="115">
        <v>-0.27130220031818936</v>
      </c>
      <c r="G29" s="115">
        <v>-0.35724538097866748</v>
      </c>
      <c r="H29" s="115">
        <v>-0.54973275464771698</v>
      </c>
      <c r="I29" s="115">
        <v>-0.18069962819548369</v>
      </c>
      <c r="J29" s="125">
        <v>476.30588881188373</v>
      </c>
      <c r="K29" s="115">
        <v>485.10805641084391</v>
      </c>
      <c r="L29" s="115">
        <v>479.9575069760175</v>
      </c>
      <c r="M29" s="115">
        <v>483.49314032126779</v>
      </c>
      <c r="N29" s="115">
        <v>492.55296916009951</v>
      </c>
      <c r="O29" s="115">
        <v>480.53799046602279</v>
      </c>
      <c r="P29" s="115">
        <v>460.83011201748036</v>
      </c>
      <c r="Q29" s="115">
        <v>481.04232605262405</v>
      </c>
      <c r="R29" s="126">
        <f t="shared" si="0"/>
        <v>-0.40729050604383804</v>
      </c>
      <c r="S29" s="5">
        <f t="shared" si="2"/>
        <v>-0.30651859923250985</v>
      </c>
      <c r="T29" s="126">
        <f t="shared" si="1"/>
        <v>6.5033731306238546E-2</v>
      </c>
      <c r="U29" s="5">
        <f t="shared" si="3"/>
        <v>-0.53181615041322627</v>
      </c>
    </row>
    <row r="30" spans="1:21">
      <c r="A30" s="114" t="s">
        <v>109</v>
      </c>
      <c r="B30" s="125">
        <v>5.7268991398256322E-2</v>
      </c>
      <c r="C30" s="115">
        <v>0.14734813198306207</v>
      </c>
      <c r="D30" s="115">
        <v>-1.2981657562680488E-2</v>
      </c>
      <c r="E30" s="122">
        <v>-5.567260656897139E-2</v>
      </c>
      <c r="F30" s="115">
        <v>-6.3818775378887166E-2</v>
      </c>
      <c r="G30" s="115">
        <v>7.3485247438274046E-2</v>
      </c>
      <c r="H30" s="115">
        <v>-4.7819443780288191E-2</v>
      </c>
      <c r="I30" s="115">
        <v>-2.1830465574144031E-2</v>
      </c>
      <c r="J30" s="125">
        <v>509.77363860054976</v>
      </c>
      <c r="K30" s="115">
        <v>509.04644871741687</v>
      </c>
      <c r="L30" s="115">
        <v>502.35639827641666</v>
      </c>
      <c r="M30" s="115">
        <v>494.2381754223897</v>
      </c>
      <c r="N30" s="115">
        <v>516.33118577909499</v>
      </c>
      <c r="O30" s="115">
        <v>514.26741266931856</v>
      </c>
      <c r="P30" s="115">
        <v>507.31288005794573</v>
      </c>
      <c r="Q30" s="115">
        <v>497.44942352599924</v>
      </c>
      <c r="R30" s="126">
        <f t="shared" si="0"/>
        <v>-0.9483390770184712</v>
      </c>
      <c r="S30" s="5">
        <f t="shared" si="2"/>
        <v>-0.99845334758702553</v>
      </c>
      <c r="T30" s="126">
        <f t="shared" si="1"/>
        <v>9.7870119186382956E-3</v>
      </c>
      <c r="U30" s="5">
        <f t="shared" si="3"/>
        <v>-0.96396119873910779</v>
      </c>
    </row>
    <row r="31" spans="1:21">
      <c r="A31" s="114" t="s">
        <v>110</v>
      </c>
      <c r="B31" s="125">
        <v>0.27944363831816438</v>
      </c>
      <c r="C31" s="115">
        <v>0.31457930512451648</v>
      </c>
      <c r="D31" s="115">
        <v>0.29865396541349098</v>
      </c>
      <c r="E31" s="122">
        <v>0.4028283852533216</v>
      </c>
      <c r="F31" s="115">
        <v>-0.27593695775402943</v>
      </c>
      <c r="G31" s="115">
        <v>-9.2667876898260809E-2</v>
      </c>
      <c r="H31" s="115">
        <v>-0.18153231265004249</v>
      </c>
      <c r="I31" s="115">
        <v>-1.0949077733860581E-3</v>
      </c>
      <c r="J31" s="125">
        <v>529.34254434969068</v>
      </c>
      <c r="K31" s="115">
        <v>526.55314803987858</v>
      </c>
      <c r="L31" s="115">
        <v>529.65614690363611</v>
      </c>
      <c r="M31" s="115">
        <v>533.96064492051448</v>
      </c>
      <c r="N31" s="115">
        <v>494.3716192303645</v>
      </c>
      <c r="O31" s="115">
        <v>499.1213985961993</v>
      </c>
      <c r="P31" s="115">
        <v>499.27778358379811</v>
      </c>
      <c r="Q31" s="115">
        <v>500.50021185924879</v>
      </c>
      <c r="R31" s="126">
        <f t="shared" si="0"/>
        <v>0.78631372647312592</v>
      </c>
      <c r="S31" s="5">
        <f t="shared" si="2"/>
        <v>0.99564380121278362</v>
      </c>
      <c r="T31" s="126">
        <f t="shared" si="1"/>
        <v>0.80536635120437738</v>
      </c>
      <c r="U31" s="5">
        <f t="shared" si="3"/>
        <v>0.88592615706164934</v>
      </c>
    </row>
    <row r="32" spans="1:21">
      <c r="A32" s="114" t="s">
        <v>112</v>
      </c>
      <c r="B32" s="125">
        <v>0.2484587529389691</v>
      </c>
      <c r="C32" s="115">
        <v>6.3447962717708625E-2</v>
      </c>
      <c r="D32" s="115">
        <v>-9.674443927889069E-2</v>
      </c>
      <c r="E32" s="122">
        <v>-9.0344000318730064E-2</v>
      </c>
      <c r="F32" s="115">
        <v>-2.148821515362017E-2</v>
      </c>
      <c r="G32" s="115">
        <v>-5.8688720197920312E-2</v>
      </c>
      <c r="H32" s="115">
        <v>-0.19971633733312424</v>
      </c>
      <c r="I32" s="115">
        <v>-6.9256261981190295E-2</v>
      </c>
      <c r="J32" s="125">
        <v>529.19972819209067</v>
      </c>
      <c r="K32" s="115">
        <v>508.25808093721508</v>
      </c>
      <c r="L32" s="115">
        <v>495.44415827081366</v>
      </c>
      <c r="M32" s="115">
        <v>492.4140782062604</v>
      </c>
      <c r="N32" s="115">
        <v>523.44330375555592</v>
      </c>
      <c r="O32" s="115">
        <v>507.01274867032043</v>
      </c>
      <c r="P32" s="115">
        <v>495.08350940991039</v>
      </c>
      <c r="Q32" s="115">
        <v>494.18201030836451</v>
      </c>
      <c r="R32" s="126">
        <f t="shared" si="0"/>
        <v>-0.84784354751274904</v>
      </c>
      <c r="S32" s="5">
        <f t="shared" si="2"/>
        <v>-0.94192759034562301</v>
      </c>
      <c r="T32" s="126">
        <f t="shared" si="1"/>
        <v>-0.47240829507201898</v>
      </c>
      <c r="U32" s="5">
        <f t="shared" si="3"/>
        <v>-0.94257675190516577</v>
      </c>
    </row>
    <row r="33" spans="1:21">
      <c r="A33" s="114" t="s">
        <v>113</v>
      </c>
      <c r="B33" s="125">
        <v>-0.14794337561371615</v>
      </c>
      <c r="C33" s="115">
        <v>-0.18725682552746217</v>
      </c>
      <c r="D33" s="115">
        <v>-0.34189589762174905</v>
      </c>
      <c r="E33" s="122">
        <v>-0.16430648339218018</v>
      </c>
      <c r="F33" s="115">
        <v>-0.20296869267444131</v>
      </c>
      <c r="G33" s="115">
        <v>-0.20458581495076575</v>
      </c>
      <c r="H33" s="116"/>
      <c r="I33" s="115">
        <v>-2.0774438637400382E-2</v>
      </c>
      <c r="J33" s="125">
        <v>493.15063283616661</v>
      </c>
      <c r="K33" s="115">
        <v>482.882789544351</v>
      </c>
      <c r="L33" s="115">
        <v>474.3521575001609</v>
      </c>
      <c r="M33" s="115">
        <v>487.39652040653925</v>
      </c>
      <c r="N33" s="115">
        <v>504.41969124529652</v>
      </c>
      <c r="O33" s="115">
        <v>495.18586523978769</v>
      </c>
      <c r="P33" s="116"/>
      <c r="Q33" s="115">
        <v>499.82682113166521</v>
      </c>
      <c r="R33" s="126">
        <f t="shared" si="0"/>
        <v>0.11880268517046538</v>
      </c>
      <c r="S33" s="5">
        <f t="shared" si="2"/>
        <v>0.34068668195614565</v>
      </c>
      <c r="T33" s="126">
        <f t="shared" si="1"/>
        <v>0.94237864812376526</v>
      </c>
      <c r="U33" s="5">
        <f t="shared" si="3"/>
        <v>-0.32448440741492685</v>
      </c>
    </row>
  </sheetData>
  <mergeCells count="12">
    <mergeCell ref="A3:A5"/>
    <mergeCell ref="B3:E3"/>
    <mergeCell ref="F3:I3"/>
    <mergeCell ref="J3:M3"/>
    <mergeCell ref="N3:Q3"/>
    <mergeCell ref="R3:U3"/>
    <mergeCell ref="B4:E4"/>
    <mergeCell ref="F4:I4"/>
    <mergeCell ref="J4:M4"/>
    <mergeCell ref="N4:Q4"/>
    <mergeCell ref="R4:S4"/>
    <mergeCell ref="T4:U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U33"/>
  <sheetViews>
    <sheetView workbookViewId="0">
      <selection activeCell="B1" sqref="B1"/>
    </sheetView>
  </sheetViews>
  <sheetFormatPr defaultRowHeight="15"/>
  <cols>
    <col min="1" max="1" width="22" style="5" customWidth="1"/>
    <col min="2" max="2" width="9.140625" style="126"/>
    <col min="3" max="5" width="9.140625" style="5"/>
    <col min="6" max="6" width="9.140625" style="126"/>
    <col min="7" max="9" width="9.140625" style="5"/>
    <col min="10" max="10" width="9.140625" style="126"/>
    <col min="11" max="13" width="9.140625" style="5"/>
    <col min="14" max="14" width="9.140625" style="126"/>
    <col min="15" max="17" width="9.140625" style="5"/>
    <col min="18" max="18" width="9.140625" style="126"/>
    <col min="19" max="19" width="9.140625" style="5"/>
    <col min="20" max="20" width="9.140625" style="126"/>
    <col min="21" max="16384" width="9.140625" style="5"/>
  </cols>
  <sheetData>
    <row r="1" spans="1:21">
      <c r="A1" s="220" t="s">
        <v>863</v>
      </c>
      <c r="B1" s="5"/>
      <c r="F1" s="5"/>
      <c r="J1" s="5"/>
      <c r="N1" s="5"/>
      <c r="R1" s="5"/>
      <c r="T1" s="5"/>
    </row>
    <row r="2" spans="1:21">
      <c r="B2" s="5"/>
      <c r="F2" s="5"/>
      <c r="J2" s="5"/>
      <c r="N2" s="5"/>
      <c r="R2" s="5"/>
      <c r="T2" s="5"/>
    </row>
    <row r="3" spans="1:21" ht="15.75" customHeight="1">
      <c r="A3" s="257" t="s">
        <v>68</v>
      </c>
      <c r="B3" s="250" t="s">
        <v>500</v>
      </c>
      <c r="C3" s="251"/>
      <c r="D3" s="251"/>
      <c r="E3" s="251"/>
      <c r="F3" s="250" t="s">
        <v>501</v>
      </c>
      <c r="G3" s="251"/>
      <c r="H3" s="251"/>
      <c r="I3" s="251"/>
      <c r="J3" s="250" t="s">
        <v>409</v>
      </c>
      <c r="K3" s="251"/>
      <c r="L3" s="251"/>
      <c r="M3" s="251"/>
      <c r="N3" s="250" t="s">
        <v>410</v>
      </c>
      <c r="O3" s="251"/>
      <c r="P3" s="251"/>
      <c r="Q3" s="251"/>
      <c r="R3" s="254" t="s">
        <v>411</v>
      </c>
      <c r="S3" s="254"/>
      <c r="T3" s="254"/>
      <c r="U3" s="254"/>
    </row>
    <row r="4" spans="1:21">
      <c r="A4" s="251"/>
      <c r="B4" s="250" t="s">
        <v>74</v>
      </c>
      <c r="C4" s="251"/>
      <c r="D4" s="251"/>
      <c r="E4" s="251"/>
      <c r="F4" s="250" t="s">
        <v>74</v>
      </c>
      <c r="G4" s="251"/>
      <c r="H4" s="251"/>
      <c r="I4" s="251"/>
      <c r="J4" s="250" t="s">
        <v>74</v>
      </c>
      <c r="K4" s="251"/>
      <c r="L4" s="251"/>
      <c r="M4" s="251"/>
      <c r="N4" s="250" t="s">
        <v>74</v>
      </c>
      <c r="O4" s="251"/>
      <c r="P4" s="251"/>
      <c r="Q4" s="251"/>
      <c r="R4" s="254" t="s">
        <v>412</v>
      </c>
      <c r="S4" s="254"/>
      <c r="T4" s="254" t="s">
        <v>412</v>
      </c>
      <c r="U4" s="254"/>
    </row>
    <row r="5" spans="1:21" s="45" customFormat="1">
      <c r="A5" s="251"/>
      <c r="B5" s="127">
        <v>2000</v>
      </c>
      <c r="C5" s="120">
        <v>2003</v>
      </c>
      <c r="D5" s="120">
        <v>2006</v>
      </c>
      <c r="E5" s="120">
        <v>2009</v>
      </c>
      <c r="F5" s="127">
        <v>2000</v>
      </c>
      <c r="G5" s="120">
        <v>2003</v>
      </c>
      <c r="H5" s="120">
        <v>2006</v>
      </c>
      <c r="I5" s="120">
        <v>2009</v>
      </c>
      <c r="J5" s="127">
        <v>2000</v>
      </c>
      <c r="K5" s="120">
        <v>2003</v>
      </c>
      <c r="L5" s="120">
        <v>2006</v>
      </c>
      <c r="M5" s="120">
        <v>2009</v>
      </c>
      <c r="N5" s="127">
        <v>2000</v>
      </c>
      <c r="O5" s="120">
        <v>2003</v>
      </c>
      <c r="P5" s="120">
        <v>2006</v>
      </c>
      <c r="Q5" s="120">
        <v>2009</v>
      </c>
      <c r="R5" s="128" t="s">
        <v>414</v>
      </c>
      <c r="S5" s="45" t="s">
        <v>415</v>
      </c>
      <c r="T5" s="128" t="s">
        <v>416</v>
      </c>
      <c r="U5" s="45" t="s">
        <v>417</v>
      </c>
    </row>
    <row r="6" spans="1:21">
      <c r="A6" s="114" t="s">
        <v>79</v>
      </c>
      <c r="B6" s="125">
        <v>0.29430363743785731</v>
      </c>
      <c r="C6" s="115">
        <v>0.28708313525914997</v>
      </c>
      <c r="D6" s="115">
        <v>0.17471414019026374</v>
      </c>
      <c r="E6" s="115">
        <v>0.17926973220891029</v>
      </c>
      <c r="F6" s="125">
        <v>5.0236676807476531E-2</v>
      </c>
      <c r="G6" s="115">
        <v>0.17479536646330157</v>
      </c>
      <c r="H6" s="115">
        <v>1.9512199750073803E-2</v>
      </c>
      <c r="I6" s="115">
        <v>0.15213166601687611</v>
      </c>
      <c r="J6" s="125">
        <v>533.32234523797888</v>
      </c>
      <c r="K6" s="115">
        <v>524.26600425418792</v>
      </c>
      <c r="L6" s="115">
        <v>519.9077482996604</v>
      </c>
      <c r="M6" s="115">
        <v>514.34046239919326</v>
      </c>
      <c r="N6" s="125">
        <v>528.27850441782175</v>
      </c>
      <c r="O6" s="115">
        <v>525.42700665042753</v>
      </c>
      <c r="P6" s="115">
        <v>512.89329129883356</v>
      </c>
      <c r="Q6" s="115">
        <v>514.90065519726261</v>
      </c>
      <c r="R6" s="126">
        <f>CORREL(C$5:E$5,C6:E6)*_xlfn.STDEV.S(C6:E6)</f>
        <v>-5.3906701525119768E-2</v>
      </c>
      <c r="S6" s="5">
        <f>CORREL(K$5:M$5,K6:M6)*_xlfn.STDEV.S(K6:M6)</f>
        <v>-4.9627709274973322</v>
      </c>
      <c r="T6" s="126">
        <f>CORREL(F$5:I$5,F6:I6)*_xlfn.STDEV.S(F6:I6)</f>
        <v>1.9416789006109523E-2</v>
      </c>
      <c r="U6" s="5">
        <f>CORREL(N$5:Q$5,N6:Q6)*_xlfn.STDEV.S(N6:Q6)</f>
        <v>-6.7993144180241982</v>
      </c>
    </row>
    <row r="7" spans="1:21">
      <c r="A7" s="114" t="s">
        <v>80</v>
      </c>
      <c r="B7" s="125">
        <v>6.569502986035021E-2</v>
      </c>
      <c r="C7" s="115">
        <v>3.7323099146487723E-2</v>
      </c>
      <c r="D7" s="115">
        <v>2.4805988889192249E-2</v>
      </c>
      <c r="E7" s="115">
        <v>-6.8382611334634663E-2</v>
      </c>
      <c r="F7" s="125">
        <v>-0.17345936852644001</v>
      </c>
      <c r="G7" s="115">
        <v>-0.1688869113233295</v>
      </c>
      <c r="H7" s="115">
        <v>-0.22137538815990562</v>
      </c>
      <c r="I7" s="115">
        <v>-0.32861527898451515</v>
      </c>
      <c r="J7" s="125">
        <v>514.34363915411586</v>
      </c>
      <c r="K7" s="115">
        <v>505.61098328530795</v>
      </c>
      <c r="L7" s="115">
        <v>505.48359832016735</v>
      </c>
      <c r="M7" s="115">
        <v>495.90865496780123</v>
      </c>
      <c r="N7" s="125">
        <v>507.12665771459086</v>
      </c>
      <c r="O7" s="115">
        <v>490.69324043792602</v>
      </c>
      <c r="P7" s="115">
        <v>490.1939773020016</v>
      </c>
      <c r="Q7" s="115">
        <v>470.28363198100908</v>
      </c>
      <c r="R7" s="126">
        <f>CORREL(C$5:E$5,C7:E7)*_xlfn.STDEV.S(C7:E7)</f>
        <v>-5.2852855240561193E-2</v>
      </c>
      <c r="S7" s="5">
        <f>CORREL(K$5:M$5,K7:M7)*_xlfn.STDEV.S(K7:M7)</f>
        <v>-4.851164158753364</v>
      </c>
      <c r="T7" s="126">
        <f>CORREL(F$5:I$5,F7:I7)*_xlfn.STDEV.S(F7:I7)</f>
        <v>-6.6867858948839176E-2</v>
      </c>
      <c r="U7" s="5">
        <f>CORREL(N$5:Q$5,N7:Q7)*_xlfn.STDEV.S(N7:Q7)</f>
        <v>-14.333697102699039</v>
      </c>
    </row>
    <row r="8" spans="1:21">
      <c r="A8" s="114" t="s">
        <v>81</v>
      </c>
      <c r="B8" s="125">
        <v>0.14258874089069459</v>
      </c>
      <c r="C8" s="115">
        <v>0.34891142175416667</v>
      </c>
      <c r="D8" s="115">
        <v>0.21743119311556539</v>
      </c>
      <c r="E8" s="115">
        <v>0.14843277616914735</v>
      </c>
      <c r="F8" s="125">
        <v>-0.13771624545654618</v>
      </c>
      <c r="G8" s="115">
        <v>-8.2031536440062253E-2</v>
      </c>
      <c r="H8" s="115">
        <v>-0.15348553270209109</v>
      </c>
      <c r="I8" s="115">
        <v>7.2496484697232966E-2</v>
      </c>
      <c r="J8" s="125">
        <v>515.43096606516281</v>
      </c>
      <c r="K8" s="115">
        <v>529.28641453315913</v>
      </c>
      <c r="L8" s="115">
        <v>520.34897264245967</v>
      </c>
      <c r="M8" s="115">
        <v>515.27227687388654</v>
      </c>
      <c r="N8" s="125">
        <v>507.12589052999851</v>
      </c>
      <c r="O8" s="115">
        <v>506.98733218536319</v>
      </c>
      <c r="P8" s="115">
        <v>500.90059457675756</v>
      </c>
      <c r="Q8" s="115">
        <v>505.94579615868946</v>
      </c>
      <c r="R8" s="126">
        <f t="shared" ref="R8:R33" si="0">CORREL(C$5:E$5,C8:E8)*_xlfn.STDEV.S(C8:E8)</f>
        <v>-0.10023932279250962</v>
      </c>
      <c r="S8" s="5">
        <f t="shared" ref="S8:S33" si="1">CORREL(K$5:M$5,K8:M8)*_xlfn.STDEV.S(K8:M8)</f>
        <v>-7.0070688296362968</v>
      </c>
      <c r="T8" s="126">
        <f t="shared" ref="T8:T33" si="2">CORREL(F$5:I$5,F8:I8)*_xlfn.STDEV.S(F8:I8)</f>
        <v>7.2190369053211176E-2</v>
      </c>
      <c r="U8" s="5">
        <f t="shared" ref="U8:U33" si="3">CORREL(N$5:Q$5,N8:Q8)*_xlfn.STDEV.S(N8:Q8)</f>
        <v>-1.2428430310654397</v>
      </c>
    </row>
    <row r="9" spans="1:21">
      <c r="A9" s="114" t="s">
        <v>83</v>
      </c>
      <c r="B9" s="125">
        <v>0.28455429906489099</v>
      </c>
      <c r="C9" s="115">
        <v>0.36565469220316621</v>
      </c>
      <c r="D9" s="115">
        <v>0.26885979427619022</v>
      </c>
      <c r="E9" s="115">
        <v>0.32030522003964257</v>
      </c>
      <c r="F9" s="125">
        <v>0.10370596109033901</v>
      </c>
      <c r="G9" s="115">
        <v>0.17785358021085881</v>
      </c>
      <c r="H9" s="115">
        <v>0.14899142658862782</v>
      </c>
      <c r="I9" s="115">
        <v>0.25763880379342913</v>
      </c>
      <c r="J9" s="125">
        <v>533.00187128084167</v>
      </c>
      <c r="K9" s="115">
        <v>532.48673608141132</v>
      </c>
      <c r="L9" s="115">
        <v>527.00717884782193</v>
      </c>
      <c r="M9" s="115">
        <v>526.80515275093262</v>
      </c>
      <c r="N9" s="125">
        <v>534.31271906311736</v>
      </c>
      <c r="O9" s="115">
        <v>527.91361167948605</v>
      </c>
      <c r="P9" s="115">
        <v>527.01129529103559</v>
      </c>
      <c r="Q9" s="115">
        <v>524.24183340857905</v>
      </c>
      <c r="R9" s="126">
        <f t="shared" si="0"/>
        <v>-2.2674736081761935E-2</v>
      </c>
      <c r="S9" s="5">
        <f t="shared" si="1"/>
        <v>-2.8407916652393514</v>
      </c>
      <c r="T9" s="126">
        <f t="shared" si="2"/>
        <v>5.5891845611857352E-2</v>
      </c>
      <c r="U9" s="5">
        <f t="shared" si="3"/>
        <v>-4.0169257870078905</v>
      </c>
    </row>
    <row r="10" spans="1:21">
      <c r="A10" s="114" t="s">
        <v>84</v>
      </c>
      <c r="B10" s="125">
        <v>-0.10996915527596297</v>
      </c>
      <c r="C10" s="115">
        <v>0.17362887806660682</v>
      </c>
      <c r="D10" s="115">
        <v>5.7907092642956619E-2</v>
      </c>
      <c r="E10" s="115">
        <v>-8.2634095793088308E-2</v>
      </c>
      <c r="F10" s="125">
        <v>-0.29714440560800709</v>
      </c>
      <c r="G10" s="115">
        <v>-0.30116485042244989</v>
      </c>
      <c r="H10" s="115">
        <v>-0.37441408847551533</v>
      </c>
      <c r="I10" s="115">
        <v>-0.23686657905858755</v>
      </c>
      <c r="J10" s="125">
        <v>493.16668239068855</v>
      </c>
      <c r="K10" s="115">
        <v>516.45500048846941</v>
      </c>
      <c r="L10" s="115">
        <v>509.85935906720277</v>
      </c>
      <c r="M10" s="115">
        <v>492.81409425739179</v>
      </c>
      <c r="N10" s="125">
        <v>491.57703210578347</v>
      </c>
      <c r="O10" s="115">
        <v>488.54228428697115</v>
      </c>
      <c r="P10" s="115">
        <v>482.71516181446998</v>
      </c>
      <c r="Q10" s="115">
        <v>478.18672057933992</v>
      </c>
      <c r="R10" s="126">
        <f t="shared" si="0"/>
        <v>-0.12813148692984758</v>
      </c>
      <c r="S10" s="5">
        <f t="shared" si="1"/>
        <v>-11.820453115538811</v>
      </c>
      <c r="T10" s="126">
        <f t="shared" si="2"/>
        <v>1.3889065867084554E-2</v>
      </c>
      <c r="U10" s="5">
        <f t="shared" si="3"/>
        <v>-5.938323630654776</v>
      </c>
    </row>
    <row r="11" spans="1:21">
      <c r="A11" s="114" t="s">
        <v>85</v>
      </c>
      <c r="B11" s="125">
        <v>0.11797491331648638</v>
      </c>
      <c r="C11" s="115">
        <v>0.20754736885370698</v>
      </c>
      <c r="D11" s="115">
        <v>0.11763128363798978</v>
      </c>
      <c r="E11" s="115">
        <v>4.1240173551767352E-2</v>
      </c>
      <c r="F11" s="125">
        <v>-0.22395158847638119</v>
      </c>
      <c r="G11" s="115">
        <v>-8.5982938487156171E-2</v>
      </c>
      <c r="H11" s="115">
        <v>-0.18170372577347654</v>
      </c>
      <c r="I11" s="115">
        <v>-7.3675564116966269E-2</v>
      </c>
      <c r="J11" s="125">
        <v>514.47780236713686</v>
      </c>
      <c r="K11" s="115">
        <v>514.28767517677477</v>
      </c>
      <c r="L11" s="115">
        <v>513.02594984186237</v>
      </c>
      <c r="M11" s="115">
        <v>503.27814716140057</v>
      </c>
      <c r="N11" s="125">
        <v>496.87096632113833</v>
      </c>
      <c r="O11" s="115">
        <v>492.32337924904368</v>
      </c>
      <c r="P11" s="115">
        <v>494.4829808958786</v>
      </c>
      <c r="Q11" s="115">
        <v>494.9161617964001</v>
      </c>
      <c r="R11" s="126">
        <f t="shared" si="0"/>
        <v>-8.3153597650969829E-2</v>
      </c>
      <c r="S11" s="5">
        <f t="shared" si="1"/>
        <v>-5.5047640076871014</v>
      </c>
      <c r="T11" s="126">
        <f t="shared" si="2"/>
        <v>4.5844153466301343E-2</v>
      </c>
      <c r="U11" s="5">
        <f t="shared" si="3"/>
        <v>-0.47828916318574594</v>
      </c>
    </row>
    <row r="12" spans="1:21">
      <c r="A12" s="114" t="s">
        <v>86</v>
      </c>
      <c r="B12" s="125">
        <v>0.28825718749842688</v>
      </c>
      <c r="C12" s="115">
        <v>0.46641442763814012</v>
      </c>
      <c r="D12" s="115">
        <v>0.50736088850451821</v>
      </c>
      <c r="E12" s="115">
        <v>0.45362657527302086</v>
      </c>
      <c r="F12" s="125">
        <v>0.2343113821856852</v>
      </c>
      <c r="G12" s="115">
        <v>0.36906709690954059</v>
      </c>
      <c r="H12" s="115">
        <v>0.42008529508183673</v>
      </c>
      <c r="I12" s="115">
        <v>0.35994419702504743</v>
      </c>
      <c r="J12" s="125">
        <v>535.54441789609166</v>
      </c>
      <c r="K12" s="115">
        <v>544.28918696931885</v>
      </c>
      <c r="L12" s="115">
        <v>548.35839492400964</v>
      </c>
      <c r="M12" s="115">
        <v>540.5043480713997</v>
      </c>
      <c r="N12" s="125">
        <v>546.46914462296286</v>
      </c>
      <c r="O12" s="115">
        <v>543.46254326510962</v>
      </c>
      <c r="P12" s="115">
        <v>546.86828128283457</v>
      </c>
      <c r="Q12" s="115">
        <v>535.87798449465697</v>
      </c>
      <c r="R12" s="126">
        <f t="shared" si="0"/>
        <v>-6.3939261825596292E-3</v>
      </c>
      <c r="S12" s="5">
        <f t="shared" si="1"/>
        <v>-1.8924194489595723</v>
      </c>
      <c r="T12" s="126">
        <f t="shared" si="2"/>
        <v>5.5243801023494743E-2</v>
      </c>
      <c r="U12" s="5">
        <f t="shared" si="3"/>
        <v>-3.66225979192133</v>
      </c>
    </row>
    <row r="13" spans="1:21">
      <c r="A13" s="114" t="s">
        <v>87</v>
      </c>
      <c r="B13" s="125">
        <v>0.11365279718918662</v>
      </c>
      <c r="C13" s="115">
        <v>0.15369082882584359</v>
      </c>
      <c r="D13" s="115">
        <v>-0.10234882907366086</v>
      </c>
      <c r="E13" s="115">
        <v>-1.8376724656262621E-2</v>
      </c>
      <c r="F13" s="125">
        <v>-0.16002087107888666</v>
      </c>
      <c r="G13" s="115">
        <v>-0.10819913478324492</v>
      </c>
      <c r="H13" s="115">
        <v>-0.23509671174380661</v>
      </c>
      <c r="I13" s="115">
        <v>-1.9577200226890037E-2</v>
      </c>
      <c r="J13" s="125">
        <v>517.15057090198945</v>
      </c>
      <c r="K13" s="115">
        <v>510.79947353216454</v>
      </c>
      <c r="L13" s="115">
        <v>495.53833282458214</v>
      </c>
      <c r="M13" s="115">
        <v>496.78231039753007</v>
      </c>
      <c r="N13" s="125">
        <v>504.74238823850379</v>
      </c>
      <c r="O13" s="115">
        <v>496.18878489376993</v>
      </c>
      <c r="P13" s="115">
        <v>487.70624727245172</v>
      </c>
      <c r="Q13" s="115">
        <v>495.61654131094139</v>
      </c>
      <c r="R13" s="126">
        <f t="shared" si="0"/>
        <v>-8.6033776741053114E-2</v>
      </c>
      <c r="S13" s="5">
        <f t="shared" si="1"/>
        <v>-7.0085815673172362</v>
      </c>
      <c r="T13" s="126">
        <f t="shared" si="2"/>
        <v>3.8011193087590898E-2</v>
      </c>
      <c r="U13" s="5">
        <f t="shared" si="3"/>
        <v>-4.6295162150801765</v>
      </c>
    </row>
    <row r="14" spans="1:21">
      <c r="A14" s="114" t="s">
        <v>88</v>
      </c>
      <c r="B14" s="125">
        <v>-0.25867019604528846</v>
      </c>
      <c r="C14" s="115">
        <v>2.0867337246727249E-2</v>
      </c>
      <c r="D14" s="115">
        <v>-5.7856789459340228E-3</v>
      </c>
      <c r="E14" s="115">
        <v>0.11937525477458379</v>
      </c>
      <c r="F14" s="125">
        <v>-0.36030265416038715</v>
      </c>
      <c r="G14" s="115">
        <v>-0.24875631286473643</v>
      </c>
      <c r="H14" s="115">
        <v>-0.25770121515468514</v>
      </c>
      <c r="I14" s="115">
        <v>-3.4278967698485506E-2</v>
      </c>
      <c r="J14" s="125">
        <v>485.33093513699163</v>
      </c>
      <c r="K14" s="115">
        <v>502.98553214174399</v>
      </c>
      <c r="L14" s="115">
        <v>503.79085848679347</v>
      </c>
      <c r="M14" s="115">
        <v>512.77764259984042</v>
      </c>
      <c r="N14" s="125">
        <v>483.990823766245</v>
      </c>
      <c r="O14" s="115">
        <v>491.35799851747396</v>
      </c>
      <c r="P14" s="115">
        <v>494.94441797943909</v>
      </c>
      <c r="Q14" s="115">
        <v>497.30505815088651</v>
      </c>
      <c r="R14" s="126">
        <f t="shared" si="0"/>
        <v>4.9253958763928248E-2</v>
      </c>
      <c r="S14" s="5">
        <f t="shared" si="1"/>
        <v>4.8960552290482156</v>
      </c>
      <c r="T14" s="126">
        <f t="shared" si="2"/>
        <v>0.12511364889352855</v>
      </c>
      <c r="U14" s="5">
        <f t="shared" si="3"/>
        <v>5.6195855655453757</v>
      </c>
    </row>
    <row r="15" spans="1:21">
      <c r="A15" s="114" t="s">
        <v>89</v>
      </c>
      <c r="B15" s="125">
        <v>-0.60163838429539329</v>
      </c>
      <c r="C15" s="115">
        <v>-0.51266913814425419</v>
      </c>
      <c r="D15" s="115">
        <v>-0.49239067996303099</v>
      </c>
      <c r="E15" s="115">
        <v>-0.40321411284291891</v>
      </c>
      <c r="F15" s="125">
        <v>-0.44629306460932711</v>
      </c>
      <c r="G15" s="115">
        <v>-0.53579899547522947</v>
      </c>
      <c r="H15" s="115">
        <v>-0.61539550099566853</v>
      </c>
      <c r="I15" s="115">
        <v>-0.1808759089212327</v>
      </c>
      <c r="J15" s="125">
        <v>446.89148769398679</v>
      </c>
      <c r="K15" s="115">
        <v>444.91186270104413</v>
      </c>
      <c r="L15" s="115">
        <v>459.2019866405081</v>
      </c>
      <c r="M15" s="115">
        <v>466.09637285855001</v>
      </c>
      <c r="N15" s="125">
        <v>473.79885148692125</v>
      </c>
      <c r="O15" s="115">
        <v>472.2668763958161</v>
      </c>
      <c r="P15" s="115">
        <v>459.71118463202151</v>
      </c>
      <c r="Q15" s="115">
        <v>482.77624196128534</v>
      </c>
      <c r="R15" s="126">
        <f t="shared" si="0"/>
        <v>5.4727512650667741E-2</v>
      </c>
      <c r="S15" s="5">
        <f t="shared" si="1"/>
        <v>10.592255078752943</v>
      </c>
      <c r="T15" s="126">
        <f t="shared" si="2"/>
        <v>9.2519757701207517E-2</v>
      </c>
      <c r="U15" s="5">
        <f t="shared" si="3"/>
        <v>1.8559955432516517</v>
      </c>
    </row>
    <row r="16" spans="1:21">
      <c r="A16" s="114" t="s">
        <v>91</v>
      </c>
      <c r="B16" s="125">
        <v>-0.18727021480077691</v>
      </c>
      <c r="C16" s="115">
        <v>-3.994619837129175E-2</v>
      </c>
      <c r="D16" s="115">
        <v>-0.1309913183731064</v>
      </c>
      <c r="E16" s="115">
        <v>-0.10038480332154316</v>
      </c>
      <c r="F16" s="125">
        <v>-0.38396544650786057</v>
      </c>
      <c r="G16" s="115">
        <v>-0.37332165457309247</v>
      </c>
      <c r="H16" s="115">
        <v>-0.31479852891305632</v>
      </c>
      <c r="I16" s="115">
        <v>-8.6725881544725159E-2</v>
      </c>
      <c r="J16" s="125">
        <v>483.32731838827681</v>
      </c>
      <c r="K16" s="115">
        <v>490.01239238408141</v>
      </c>
      <c r="L16" s="115">
        <v>490.93738287695658</v>
      </c>
      <c r="M16" s="115">
        <v>490.17002755257329</v>
      </c>
      <c r="N16" s="125">
        <v>479.96677781719171</v>
      </c>
      <c r="O16" s="115">
        <v>481.86969442734852</v>
      </c>
      <c r="P16" s="115">
        <v>482.37451705979038</v>
      </c>
      <c r="Q16" s="115">
        <v>494.17875334322002</v>
      </c>
      <c r="R16" s="126">
        <f t="shared" si="0"/>
        <v>-3.0219302475125703E-2</v>
      </c>
      <c r="S16" s="5">
        <f t="shared" si="1"/>
        <v>7.8817584245939556E-2</v>
      </c>
      <c r="T16" s="126">
        <f t="shared" si="2"/>
        <v>0.12267569152859348</v>
      </c>
      <c r="U16" s="5">
        <f t="shared" si="3"/>
        <v>5.5694467745093679</v>
      </c>
    </row>
    <row r="17" spans="1:21">
      <c r="A17" s="114" t="s">
        <v>92</v>
      </c>
      <c r="B17" s="125">
        <v>8.4522618857946527E-2</v>
      </c>
      <c r="C17" s="115">
        <v>0.1728677529792513</v>
      </c>
      <c r="D17" s="115">
        <v>2.847430861868094E-2</v>
      </c>
      <c r="E17" s="115">
        <v>9.2399355690773385E-2</v>
      </c>
      <c r="F17" s="125">
        <v>-0.15404687599768008</v>
      </c>
      <c r="G17" s="115">
        <v>-0.17625700136962244</v>
      </c>
      <c r="H17" s="115">
        <v>-0.26722437224155132</v>
      </c>
      <c r="I17" s="115">
        <v>2.3375012610641805E-2</v>
      </c>
      <c r="J17" s="125">
        <v>514.43120980401943</v>
      </c>
      <c r="K17" s="115">
        <v>515.10865002474975</v>
      </c>
      <c r="L17" s="115">
        <v>505.54482821560191</v>
      </c>
      <c r="M17" s="115">
        <v>506.6691636473866</v>
      </c>
      <c r="N17" s="125">
        <v>506.93046147792393</v>
      </c>
      <c r="O17" s="115">
        <v>491.74696006973056</v>
      </c>
      <c r="P17" s="115">
        <v>484.44527144619957</v>
      </c>
      <c r="Q17" s="115">
        <v>500.28331925630999</v>
      </c>
      <c r="R17" s="126">
        <f t="shared" si="0"/>
        <v>-4.0234198644238967E-2</v>
      </c>
      <c r="S17" s="5">
        <f t="shared" si="1"/>
        <v>-4.2197431886815773</v>
      </c>
      <c r="T17" s="126">
        <f t="shared" si="2"/>
        <v>5.6971364902094666E-2</v>
      </c>
      <c r="U17" s="5">
        <f t="shared" si="3"/>
        <v>-3.5170710603558821</v>
      </c>
    </row>
    <row r="18" spans="1:21">
      <c r="A18" s="114" t="s">
        <v>94</v>
      </c>
      <c r="B18" s="125">
        <v>-8.160682092234392E-2</v>
      </c>
      <c r="C18" s="115">
        <v>1.4177322252334985E-2</v>
      </c>
      <c r="D18" s="115">
        <v>-2.2421888895677561E-2</v>
      </c>
      <c r="E18" s="115">
        <v>-0.11331447547120979</v>
      </c>
      <c r="F18" s="125">
        <v>3.8194291431311325E-2</v>
      </c>
      <c r="G18" s="115">
        <v>0.10927258269893353</v>
      </c>
      <c r="H18" s="115">
        <v>5.1513945789014234E-2</v>
      </c>
      <c r="I18" s="115">
        <v>-2.9555824072205375E-2</v>
      </c>
      <c r="J18" s="125">
        <v>502.91228669260073</v>
      </c>
      <c r="K18" s="115">
        <v>502.83731927835402</v>
      </c>
      <c r="L18" s="115">
        <v>501.47177088984392</v>
      </c>
      <c r="M18" s="115">
        <v>487.13637524220763</v>
      </c>
      <c r="N18" s="125">
        <v>526.66864933774502</v>
      </c>
      <c r="O18" s="115">
        <v>515.48007670024504</v>
      </c>
      <c r="P18" s="115">
        <v>517.31323806633702</v>
      </c>
      <c r="Q18" s="115">
        <v>495.63910877454555</v>
      </c>
      <c r="R18" s="126">
        <f t="shared" si="0"/>
        <v>-6.3745898861772385E-2</v>
      </c>
      <c r="S18" s="5">
        <f t="shared" si="1"/>
        <v>-7.8504720180731908</v>
      </c>
      <c r="T18" s="126">
        <f t="shared" si="2"/>
        <v>-3.3696114866600194E-2</v>
      </c>
      <c r="U18" s="5">
        <f t="shared" si="3"/>
        <v>-11.781029269447737</v>
      </c>
    </row>
    <row r="19" spans="1:21">
      <c r="A19" s="114" t="s">
        <v>95</v>
      </c>
      <c r="B19" s="125">
        <v>-0.51766437108126162</v>
      </c>
      <c r="C19" s="115">
        <v>-0.28332143102918644</v>
      </c>
      <c r="D19" s="115">
        <v>-0.43224415198455018</v>
      </c>
      <c r="E19" s="115">
        <v>-0.19546676938333313</v>
      </c>
      <c r="F19" s="125">
        <v>-0.29734829936604867</v>
      </c>
      <c r="G19" s="115">
        <v>-0.41383760036329725</v>
      </c>
      <c r="H19" s="115">
        <v>-0.48494343256049549</v>
      </c>
      <c r="I19" s="115">
        <v>-0.1382939044795792</v>
      </c>
      <c r="J19" s="125">
        <v>457.34509633285018</v>
      </c>
      <c r="K19" s="115">
        <v>465.66421009310017</v>
      </c>
      <c r="L19" s="115">
        <v>461.68872068980636</v>
      </c>
      <c r="M19" s="115">
        <v>482.90848043052819</v>
      </c>
      <c r="N19" s="125">
        <v>487.46964533873796</v>
      </c>
      <c r="O19" s="115">
        <v>475.66158082656614</v>
      </c>
      <c r="P19" s="115">
        <v>468.52310857988749</v>
      </c>
      <c r="Q19" s="115">
        <v>486.05109878154167</v>
      </c>
      <c r="R19" s="126">
        <f t="shared" si="0"/>
        <v>4.3927330822926623E-2</v>
      </c>
      <c r="S19" s="5">
        <f t="shared" si="1"/>
        <v>8.6221351687140118</v>
      </c>
      <c r="T19" s="126">
        <f t="shared" si="2"/>
        <v>5.2421778789707191E-2</v>
      </c>
      <c r="U19" s="5">
        <f t="shared" si="3"/>
        <v>-1.4709735234757855</v>
      </c>
    </row>
    <row r="20" spans="1:21">
      <c r="A20" s="114" t="s">
        <v>96</v>
      </c>
      <c r="B20" s="125">
        <v>0.59044512548471217</v>
      </c>
      <c r="C20" s="115">
        <v>0.41221249101511881</v>
      </c>
      <c r="D20" s="115">
        <v>0.23842652834099526</v>
      </c>
      <c r="E20" s="115">
        <v>0.34888869442866133</v>
      </c>
      <c r="F20" s="125">
        <v>8.3221182908694788E-4</v>
      </c>
      <c r="G20" s="115">
        <v>-6.6948718577599542E-2</v>
      </c>
      <c r="H20" s="115">
        <v>-0.18161740643234259</v>
      </c>
      <c r="I20" s="115">
        <v>0.17611600552105838</v>
      </c>
      <c r="J20" s="125">
        <v>556.61240309186178</v>
      </c>
      <c r="K20" s="115">
        <v>534.1365015716674</v>
      </c>
      <c r="L20" s="115">
        <v>523.10251495872342</v>
      </c>
      <c r="M20" s="115">
        <v>528.99309300025709</v>
      </c>
      <c r="N20" s="125">
        <v>522.23492849496404</v>
      </c>
      <c r="O20" s="115">
        <v>498.10520584203147</v>
      </c>
      <c r="P20" s="115">
        <v>497.95706853665416</v>
      </c>
      <c r="Q20" s="115">
        <v>519.85772238867946</v>
      </c>
      <c r="R20" s="126">
        <f t="shared" si="0"/>
        <v>-3.1661898293228824E-2</v>
      </c>
      <c r="S20" s="5">
        <f t="shared" si="1"/>
        <v>-2.5717042857051524</v>
      </c>
      <c r="T20" s="126">
        <f t="shared" si="2"/>
        <v>5.3083457436477001E-2</v>
      </c>
      <c r="U20" s="5">
        <f t="shared" si="3"/>
        <v>-0.93981240990355175</v>
      </c>
    </row>
    <row r="21" spans="1:21" ht="24">
      <c r="A21" s="114" t="s">
        <v>97</v>
      </c>
      <c r="B21" s="125">
        <v>0.36581015988970428</v>
      </c>
      <c r="C21" s="115">
        <v>0.41932006015301326</v>
      </c>
      <c r="D21" s="115">
        <v>0.50204269176459315</v>
      </c>
      <c r="E21" s="115">
        <v>0.52773738555099114</v>
      </c>
      <c r="F21" s="125">
        <v>-2.0840923125462509E-2</v>
      </c>
      <c r="G21" s="115">
        <v>0.30961740223311973</v>
      </c>
      <c r="H21" s="115">
        <v>0.4745422991551938</v>
      </c>
      <c r="I21" s="115">
        <v>0.37012374896680189</v>
      </c>
      <c r="J21" s="125">
        <v>546.84127967242375</v>
      </c>
      <c r="K21" s="115">
        <v>542.2273694547913</v>
      </c>
      <c r="L21" s="115">
        <v>547.45847873791672</v>
      </c>
      <c r="M21" s="115">
        <v>546.22853407198522</v>
      </c>
      <c r="N21" s="125">
        <v>524.7542989133558</v>
      </c>
      <c r="O21" s="115">
        <v>534.09126443033335</v>
      </c>
      <c r="P21" s="115">
        <v>556.02191017463929</v>
      </c>
      <c r="Q21" s="115">
        <v>539.26748342765234</v>
      </c>
      <c r="R21" s="126">
        <f t="shared" si="0"/>
        <v>5.4208662698988948E-2</v>
      </c>
      <c r="S21" s="5">
        <f t="shared" si="1"/>
        <v>2.0005823085969614</v>
      </c>
      <c r="T21" s="126">
        <f t="shared" si="2"/>
        <v>0.17271167903535062</v>
      </c>
      <c r="U21" s="5">
        <f t="shared" si="3"/>
        <v>8.4521663837396357</v>
      </c>
    </row>
    <row r="22" spans="1:21">
      <c r="A22" s="114" t="s">
        <v>100</v>
      </c>
      <c r="B22" s="125">
        <v>-0.72447938219717378</v>
      </c>
      <c r="C22" s="115">
        <v>-7.0908647197495317E-2</v>
      </c>
      <c r="D22" s="115">
        <v>-0.1461989713193492</v>
      </c>
      <c r="E22" s="115">
        <v>-0.12520500713461882</v>
      </c>
      <c r="F22" s="125">
        <v>-0.74602884406353931</v>
      </c>
      <c r="G22" s="115">
        <v>-0.34289080920623471</v>
      </c>
      <c r="H22" s="115">
        <v>-0.36118950475786848</v>
      </c>
      <c r="I22" s="115">
        <v>-0.27932268215989103</v>
      </c>
      <c r="J22" s="125">
        <v>445.65574126932029</v>
      </c>
      <c r="K22" s="115">
        <v>493.20855664770716</v>
      </c>
      <c r="L22" s="115">
        <v>490.0018401965736</v>
      </c>
      <c r="M22" s="115">
        <v>489.06726340809217</v>
      </c>
      <c r="N22" s="125">
        <v>441.24582261911854</v>
      </c>
      <c r="O22" s="115">
        <v>479.42258356244855</v>
      </c>
      <c r="P22" s="115">
        <v>479.36654127604572</v>
      </c>
      <c r="Q22" s="115">
        <v>472.17338671505217</v>
      </c>
      <c r="R22" s="126">
        <f t="shared" si="0"/>
        <v>-2.714817996856176E-2</v>
      </c>
      <c r="S22" s="5">
        <f t="shared" si="1"/>
        <v>-2.0706466198074907</v>
      </c>
      <c r="T22" s="126">
        <f t="shared" si="2"/>
        <v>0.1783921678248947</v>
      </c>
      <c r="U22" s="5">
        <f t="shared" si="3"/>
        <v>11.970959040167289</v>
      </c>
    </row>
    <row r="23" spans="1:21">
      <c r="A23" s="114" t="s">
        <v>101</v>
      </c>
      <c r="B23" s="125">
        <v>-1.3083987254520419</v>
      </c>
      <c r="C23" s="115">
        <v>-1.1118538191112075</v>
      </c>
      <c r="D23" s="115">
        <v>-1.0532441409252598</v>
      </c>
      <c r="E23" s="115">
        <v>-0.91311685193738823</v>
      </c>
      <c r="F23" s="125">
        <v>-0.96036085123978954</v>
      </c>
      <c r="G23" s="115">
        <v>-1.2176077680627684</v>
      </c>
      <c r="H23" s="115">
        <v>-1.0171962510999042</v>
      </c>
      <c r="I23" s="115">
        <v>-0.73822914462877376</v>
      </c>
      <c r="J23" s="125">
        <v>387.2862099647262</v>
      </c>
      <c r="K23" s="115">
        <v>385.218339471224</v>
      </c>
      <c r="L23" s="115">
        <v>405.65463974687236</v>
      </c>
      <c r="M23" s="115">
        <v>418.5090947591346</v>
      </c>
      <c r="N23" s="125">
        <v>421.9606301803932</v>
      </c>
      <c r="O23" s="115">
        <v>399.72192746912435</v>
      </c>
      <c r="P23" s="115">
        <v>410.4964547787672</v>
      </c>
      <c r="Q23" s="115">
        <v>425.26529915620205</v>
      </c>
      <c r="R23" s="126">
        <f t="shared" si="0"/>
        <v>9.9368483586909653E-2</v>
      </c>
      <c r="S23" s="5">
        <f t="shared" si="1"/>
        <v>16.645377643955303</v>
      </c>
      <c r="T23" s="126">
        <f t="shared" si="2"/>
        <v>0.11190425562308701</v>
      </c>
      <c r="U23" s="5">
        <f t="shared" si="3"/>
        <v>2.6708782852537256</v>
      </c>
    </row>
    <row r="24" spans="1:21">
      <c r="A24" s="114" t="s">
        <v>102</v>
      </c>
      <c r="B24" s="125">
        <v>0.57733207859695512</v>
      </c>
      <c r="C24" s="115">
        <v>0.38105080285562287</v>
      </c>
      <c r="D24" s="115">
        <v>0.27306497046896866</v>
      </c>
      <c r="E24" s="115">
        <v>0.2572181124283287</v>
      </c>
      <c r="F24" s="125">
        <v>6.2500629524536666E-2</v>
      </c>
      <c r="G24" s="115">
        <v>8.3865008078562262E-3</v>
      </c>
      <c r="H24" s="115">
        <v>-0.11758295911372732</v>
      </c>
      <c r="I24" s="115">
        <v>6.7172562143020184E-2</v>
      </c>
      <c r="J24" s="125">
        <v>563.48648789696233</v>
      </c>
      <c r="K24" s="115">
        <v>537.82327599997484</v>
      </c>
      <c r="L24" s="115">
        <v>530.65404621090909</v>
      </c>
      <c r="M24" s="115">
        <v>525.83568838092424</v>
      </c>
      <c r="N24" s="125">
        <v>531.90940582300368</v>
      </c>
      <c r="O24" s="115">
        <v>513.11897042539567</v>
      </c>
      <c r="P24" s="115">
        <v>506.74697063880581</v>
      </c>
      <c r="Q24" s="115">
        <v>508.40372294455176</v>
      </c>
      <c r="R24" s="126">
        <f t="shared" si="0"/>
        <v>-6.191634521364716E-2</v>
      </c>
      <c r="S24" s="5">
        <f t="shared" si="1"/>
        <v>-5.9937938095253003</v>
      </c>
      <c r="T24" s="126">
        <f t="shared" si="2"/>
        <v>-1.4453155624302201E-2</v>
      </c>
      <c r="U24" s="5">
        <f t="shared" si="3"/>
        <v>-9.9263334681310376</v>
      </c>
    </row>
    <row r="25" spans="1:21">
      <c r="A25" s="114" t="s">
        <v>103</v>
      </c>
      <c r="B25" s="125">
        <v>0.32324840251774856</v>
      </c>
      <c r="C25" s="115">
        <v>0.2409791701432123</v>
      </c>
      <c r="D25" s="115">
        <v>0.22746213304091023</v>
      </c>
      <c r="E25" s="115">
        <v>0.23638269131308987</v>
      </c>
      <c r="F25" s="125">
        <v>5.3924500267909965E-2</v>
      </c>
      <c r="G25" s="115">
        <v>0.13830505278463878</v>
      </c>
      <c r="H25" s="115">
        <v>0.14142918285076125</v>
      </c>
      <c r="I25" s="115">
        <v>0.22675507254129662</v>
      </c>
      <c r="J25" s="125">
        <v>536.87089285432114</v>
      </c>
      <c r="K25" s="115">
        <v>523.48658470675548</v>
      </c>
      <c r="L25" s="115">
        <v>521.98884861636157</v>
      </c>
      <c r="M25" s="115">
        <v>519.30087248905136</v>
      </c>
      <c r="N25" s="125">
        <v>528.79973211704726</v>
      </c>
      <c r="O25" s="115">
        <v>521.55151001040747</v>
      </c>
      <c r="P25" s="115">
        <v>521.03264500352032</v>
      </c>
      <c r="Q25" s="115">
        <v>520.8800086865989</v>
      </c>
      <c r="R25" s="126">
        <f t="shared" si="0"/>
        <v>-2.2982394150612155E-3</v>
      </c>
      <c r="S25" s="5">
        <f t="shared" si="1"/>
        <v>-2.092856108852061</v>
      </c>
      <c r="T25" s="126">
        <f t="shared" si="2"/>
        <v>6.7340316270281655E-2</v>
      </c>
      <c r="U25" s="5">
        <f t="shared" si="3"/>
        <v>-3.134280879622974</v>
      </c>
    </row>
    <row r="26" spans="1:21">
      <c r="A26" s="114" t="s">
        <v>104</v>
      </c>
      <c r="B26" s="125">
        <v>-0.11794410613579968</v>
      </c>
      <c r="C26" s="115">
        <v>-3.8943938591686759E-2</v>
      </c>
      <c r="D26" s="115">
        <v>-0.12209600521725268</v>
      </c>
      <c r="E26" s="115">
        <v>-7.9207962072921877E-3</v>
      </c>
      <c r="F26" s="125">
        <v>-0.16114603508615855</v>
      </c>
      <c r="G26" s="115">
        <v>-0.13980346837361635</v>
      </c>
      <c r="H26" s="115">
        <v>-0.28538131660090793</v>
      </c>
      <c r="I26" s="115">
        <v>3.7627873040706715E-2</v>
      </c>
      <c r="J26" s="125">
        <v>499.41721325149564</v>
      </c>
      <c r="K26" s="115">
        <v>495.18539048572495</v>
      </c>
      <c r="L26" s="115">
        <v>489.84635300172664</v>
      </c>
      <c r="M26" s="115">
        <v>497.95569310561496</v>
      </c>
      <c r="N26" s="125">
        <v>505.2809887644824</v>
      </c>
      <c r="O26" s="115">
        <v>499.74023383240541</v>
      </c>
      <c r="P26" s="115">
        <v>484.29256300846117</v>
      </c>
      <c r="Q26" s="115">
        <v>503.23002036531227</v>
      </c>
      <c r="R26" s="126">
        <f t="shared" si="0"/>
        <v>1.5511571192197288E-2</v>
      </c>
      <c r="S26" s="5">
        <f t="shared" si="1"/>
        <v>1.3851513099450017</v>
      </c>
      <c r="T26" s="126">
        <f t="shared" si="2"/>
        <v>5.8190784191557529E-2</v>
      </c>
      <c r="U26" s="5">
        <f t="shared" si="3"/>
        <v>-2.788622373319368</v>
      </c>
    </row>
    <row r="27" spans="1:21">
      <c r="A27" s="114" t="s">
        <v>105</v>
      </c>
      <c r="B27" s="125">
        <v>-0.42459576436862534</v>
      </c>
      <c r="C27" s="115">
        <v>-8.5852300782135182E-2</v>
      </c>
      <c r="D27" s="115">
        <v>-0.10470811012766428</v>
      </c>
      <c r="E27" s="115">
        <v>-6.4331665127272175E-2</v>
      </c>
      <c r="F27" s="125">
        <v>-0.41348740111778781</v>
      </c>
      <c r="G27" s="115">
        <v>-0.17629232739897219</v>
      </c>
      <c r="H27" s="115">
        <v>-5.0463310396448476E-2</v>
      </c>
      <c r="I27" s="115">
        <v>-5.7925432834964367E-4</v>
      </c>
      <c r="J27" s="125">
        <v>470.10654408257403</v>
      </c>
      <c r="K27" s="115">
        <v>490.23877608161456</v>
      </c>
      <c r="L27" s="115">
        <v>495.42849661757236</v>
      </c>
      <c r="M27" s="115">
        <v>494.80291851711104</v>
      </c>
      <c r="N27" s="125">
        <v>479.12168796033762</v>
      </c>
      <c r="O27" s="115">
        <v>496.60526589979065</v>
      </c>
      <c r="P27" s="115">
        <v>507.63952711655344</v>
      </c>
      <c r="Q27" s="115">
        <v>500.4784825552577</v>
      </c>
      <c r="R27" s="126">
        <f t="shared" si="0"/>
        <v>1.0760317827431478E-2</v>
      </c>
      <c r="S27" s="5">
        <f t="shared" si="1"/>
        <v>2.2820712177482396</v>
      </c>
      <c r="T27" s="126">
        <f t="shared" si="2"/>
        <v>0.17616309384690038</v>
      </c>
      <c r="U27" s="5">
        <f t="shared" si="3"/>
        <v>9.6959679771239546</v>
      </c>
    </row>
    <row r="28" spans="1:21">
      <c r="A28" s="114" t="s">
        <v>106</v>
      </c>
      <c r="B28" s="125">
        <v>-0.61437193250704325</v>
      </c>
      <c r="C28" s="115">
        <v>-0.33440848787810573</v>
      </c>
      <c r="D28" s="115">
        <v>-0.39630896295103668</v>
      </c>
      <c r="E28" s="115">
        <v>-0.14656569586818949</v>
      </c>
      <c r="F28" s="125">
        <v>-0.50760007579867483</v>
      </c>
      <c r="G28" s="115">
        <v>-0.43008269957605422</v>
      </c>
      <c r="H28" s="115">
        <v>-0.45339107250424004</v>
      </c>
      <c r="I28" s="115">
        <v>-9.271655610719895E-2</v>
      </c>
      <c r="J28" s="125">
        <v>453.73872415504354</v>
      </c>
      <c r="K28" s="115">
        <v>466.01669470103781</v>
      </c>
      <c r="L28" s="115">
        <v>466.16098560873019</v>
      </c>
      <c r="M28" s="115">
        <v>486.88830609813778</v>
      </c>
      <c r="N28" s="125">
        <v>470.15462206588012</v>
      </c>
      <c r="O28" s="115">
        <v>477.56864555294015</v>
      </c>
      <c r="P28" s="115">
        <v>472.30430502820656</v>
      </c>
      <c r="Q28" s="115">
        <v>489.334923939823</v>
      </c>
      <c r="R28" s="126">
        <f t="shared" si="0"/>
        <v>9.3921396004958094E-2</v>
      </c>
      <c r="S28" s="5">
        <f t="shared" si="1"/>
        <v>10.435805698549984</v>
      </c>
      <c r="T28" s="126">
        <f t="shared" si="2"/>
        <v>0.15767459823216515</v>
      </c>
      <c r="U28" s="5">
        <f t="shared" si="3"/>
        <v>6.7488755339325683</v>
      </c>
    </row>
    <row r="29" spans="1:21">
      <c r="A29" s="114" t="s">
        <v>108</v>
      </c>
      <c r="B29" s="125">
        <v>-0.28603716153593345</v>
      </c>
      <c r="C29" s="115">
        <v>-0.13093467111172308</v>
      </c>
      <c r="D29" s="115">
        <v>-0.25813350130904872</v>
      </c>
      <c r="E29" s="115">
        <v>-0.18302360368081946</v>
      </c>
      <c r="F29" s="125">
        <v>-0.27130220031818936</v>
      </c>
      <c r="G29" s="115">
        <v>-0.35724538097866748</v>
      </c>
      <c r="H29" s="115">
        <v>-0.54973275464771698</v>
      </c>
      <c r="I29" s="115">
        <v>-0.18069962819548369</v>
      </c>
      <c r="J29" s="125">
        <v>476.30588881188373</v>
      </c>
      <c r="K29" s="115">
        <v>485.10805641084391</v>
      </c>
      <c r="L29" s="115">
        <v>479.9575069760175</v>
      </c>
      <c r="M29" s="115">
        <v>483.49314032126779</v>
      </c>
      <c r="N29" s="125">
        <v>492.55296916009951</v>
      </c>
      <c r="O29" s="115">
        <v>480.53799046602279</v>
      </c>
      <c r="P29" s="115">
        <v>460.83011201748036</v>
      </c>
      <c r="Q29" s="115">
        <v>481.04232605262405</v>
      </c>
      <c r="R29" s="126">
        <f t="shared" si="0"/>
        <v>-2.6044466284548227E-2</v>
      </c>
      <c r="S29" s="5">
        <f t="shared" si="1"/>
        <v>-0.8074580447880636</v>
      </c>
      <c r="T29" s="126">
        <f t="shared" si="2"/>
        <v>1.0240212209631774E-2</v>
      </c>
      <c r="U29" s="5">
        <f t="shared" si="3"/>
        <v>-7.0023290732817944</v>
      </c>
    </row>
    <row r="30" spans="1:21">
      <c r="A30" s="114" t="s">
        <v>109</v>
      </c>
      <c r="B30" s="125">
        <v>5.7268991398256322E-2</v>
      </c>
      <c r="C30" s="115">
        <v>0.14734813198306207</v>
      </c>
      <c r="D30" s="115">
        <v>-1.2981657562680488E-2</v>
      </c>
      <c r="E30" s="115">
        <v>-5.567260656897139E-2</v>
      </c>
      <c r="F30" s="125">
        <v>-6.3818775378887166E-2</v>
      </c>
      <c r="G30" s="115">
        <v>7.3485247438274046E-2</v>
      </c>
      <c r="H30" s="115">
        <v>-4.7819443780288191E-2</v>
      </c>
      <c r="I30" s="115">
        <v>-2.1830465574144031E-2</v>
      </c>
      <c r="J30" s="125">
        <v>509.77363860054976</v>
      </c>
      <c r="K30" s="115">
        <v>509.04644871741687</v>
      </c>
      <c r="L30" s="115">
        <v>502.35639827641666</v>
      </c>
      <c r="M30" s="115">
        <v>494.2381754223897</v>
      </c>
      <c r="N30" s="125">
        <v>516.33118577909499</v>
      </c>
      <c r="O30" s="115">
        <v>514.26741266931856</v>
      </c>
      <c r="P30" s="115">
        <v>507.31288005794573</v>
      </c>
      <c r="Q30" s="115">
        <v>497.44942352599924</v>
      </c>
      <c r="R30" s="126">
        <f t="shared" si="0"/>
        <v>-0.10151036927601674</v>
      </c>
      <c r="S30" s="5">
        <f t="shared" si="1"/>
        <v>-7.4041366475135826</v>
      </c>
      <c r="T30" s="126">
        <f t="shared" si="2"/>
        <v>6.0163416403928702E-4</v>
      </c>
      <c r="U30" s="5">
        <f t="shared" si="3"/>
        <v>-8.2107013748122153</v>
      </c>
    </row>
    <row r="31" spans="1:21">
      <c r="A31" s="114" t="s">
        <v>110</v>
      </c>
      <c r="B31" s="125">
        <v>0.27944363831816438</v>
      </c>
      <c r="C31" s="115">
        <v>0.31457930512451648</v>
      </c>
      <c r="D31" s="115">
        <v>0.29865396541349098</v>
      </c>
      <c r="E31" s="115">
        <v>0.4028283852533216</v>
      </c>
      <c r="F31" s="125">
        <v>-0.27593695775402943</v>
      </c>
      <c r="G31" s="115">
        <v>-9.2667876898260809E-2</v>
      </c>
      <c r="H31" s="115">
        <v>-0.18153231265004249</v>
      </c>
      <c r="I31" s="115">
        <v>-1.0949077733860581E-3</v>
      </c>
      <c r="J31" s="125">
        <v>529.34254434969068</v>
      </c>
      <c r="K31" s="115">
        <v>526.55314803987858</v>
      </c>
      <c r="L31" s="115">
        <v>529.65614690363611</v>
      </c>
      <c r="M31" s="115">
        <v>533.96064492051448</v>
      </c>
      <c r="N31" s="125">
        <v>494.3716192303645</v>
      </c>
      <c r="O31" s="115">
        <v>499.1213985961993</v>
      </c>
      <c r="P31" s="115">
        <v>499.27778358379811</v>
      </c>
      <c r="Q31" s="115">
        <v>500.50021185924879</v>
      </c>
      <c r="R31" s="126">
        <f t="shared" si="0"/>
        <v>4.4124540064402293E-2</v>
      </c>
      <c r="S31" s="5">
        <f t="shared" si="1"/>
        <v>3.7037484403179524</v>
      </c>
      <c r="T31" s="126">
        <f t="shared" si="2"/>
        <v>9.497351891669488E-2</v>
      </c>
      <c r="U31" s="5">
        <f t="shared" si="3"/>
        <v>2.3937829338214076</v>
      </c>
    </row>
    <row r="32" spans="1:21">
      <c r="A32" s="114" t="s">
        <v>112</v>
      </c>
      <c r="B32" s="125">
        <v>0.2484587529389691</v>
      </c>
      <c r="C32" s="115">
        <v>6.3447962717708625E-2</v>
      </c>
      <c r="D32" s="115">
        <v>-9.674443927889069E-2</v>
      </c>
      <c r="E32" s="115">
        <v>-9.0344000318730064E-2</v>
      </c>
      <c r="F32" s="125">
        <v>-2.148821515362017E-2</v>
      </c>
      <c r="G32" s="115">
        <v>-5.8688720197920312E-2</v>
      </c>
      <c r="H32" s="115">
        <v>-0.19971633733312424</v>
      </c>
      <c r="I32" s="115">
        <v>-6.9256261981190295E-2</v>
      </c>
      <c r="J32" s="125">
        <v>529.19972819209067</v>
      </c>
      <c r="K32" s="115">
        <v>508.25808093721508</v>
      </c>
      <c r="L32" s="115">
        <v>495.44415827081366</v>
      </c>
      <c r="M32" s="115">
        <v>492.4140782062604</v>
      </c>
      <c r="N32" s="125">
        <v>523.44330375555592</v>
      </c>
      <c r="O32" s="115">
        <v>507.01274867032043</v>
      </c>
      <c r="P32" s="115">
        <v>495.08350940991039</v>
      </c>
      <c r="Q32" s="115">
        <v>494.18201030836451</v>
      </c>
      <c r="R32" s="126">
        <f t="shared" si="0"/>
        <v>-7.6895981518219386E-2</v>
      </c>
      <c r="S32" s="5">
        <f t="shared" si="1"/>
        <v>-7.9220013654773425</v>
      </c>
      <c r="T32" s="126">
        <f t="shared" si="2"/>
        <v>-3.6707072068402194E-2</v>
      </c>
      <c r="U32" s="5">
        <f t="shared" si="3"/>
        <v>-12.872908387229112</v>
      </c>
    </row>
    <row r="33" spans="1:21">
      <c r="A33" s="114" t="s">
        <v>113</v>
      </c>
      <c r="B33" s="125">
        <v>-0.14794337561371615</v>
      </c>
      <c r="C33" s="115">
        <v>-0.18725682552746217</v>
      </c>
      <c r="D33" s="115">
        <v>-0.34189589762174905</v>
      </c>
      <c r="E33" s="115">
        <v>-0.16430648339218018</v>
      </c>
      <c r="F33" s="125">
        <v>-0.20296869267444131</v>
      </c>
      <c r="G33" s="115">
        <v>-0.20458581495076575</v>
      </c>
      <c r="H33" s="116"/>
      <c r="I33" s="115">
        <v>-2.0774438637400382E-2</v>
      </c>
      <c r="J33" s="125">
        <v>493.15063283616661</v>
      </c>
      <c r="K33" s="115">
        <v>482.882789544351</v>
      </c>
      <c r="L33" s="115">
        <v>474.3521575001609</v>
      </c>
      <c r="M33" s="115">
        <v>487.39652040653925</v>
      </c>
      <c r="N33" s="125">
        <v>504.41969124529652</v>
      </c>
      <c r="O33" s="115">
        <v>495.18586523978769</v>
      </c>
      <c r="P33" s="116"/>
      <c r="Q33" s="115">
        <v>499.82682113166521</v>
      </c>
      <c r="R33" s="126">
        <f t="shared" si="0"/>
        <v>1.1475171067640998E-2</v>
      </c>
      <c r="S33" s="5">
        <f t="shared" si="1"/>
        <v>2.256865431094127</v>
      </c>
      <c r="T33" s="126">
        <f t="shared" si="2"/>
        <v>9.9571556828405336E-2</v>
      </c>
      <c r="U33" s="5">
        <f t="shared" si="3"/>
        <v>-1.4981230509472268</v>
      </c>
    </row>
  </sheetData>
  <mergeCells count="12">
    <mergeCell ref="A3:A5"/>
    <mergeCell ref="B3:E3"/>
    <mergeCell ref="F3:I3"/>
    <mergeCell ref="J3:M3"/>
    <mergeCell ref="N3:Q3"/>
    <mergeCell ref="R3:U3"/>
    <mergeCell ref="B4:E4"/>
    <mergeCell ref="F4:I4"/>
    <mergeCell ref="J4:M4"/>
    <mergeCell ref="N4:Q4"/>
    <mergeCell ref="R4:S4"/>
    <mergeCell ref="T4:U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53"/>
  <sheetViews>
    <sheetView workbookViewId="0"/>
  </sheetViews>
  <sheetFormatPr defaultRowHeight="15"/>
  <cols>
    <col min="1" max="1" width="20.5703125" style="5" customWidth="1"/>
    <col min="2" max="16384" width="9.140625" style="5"/>
  </cols>
  <sheetData>
    <row r="1" spans="1:2" ht="15" customHeight="1">
      <c r="A1" s="236" t="s">
        <v>864</v>
      </c>
    </row>
    <row r="2" spans="1:2">
      <c r="A2" s="101"/>
    </row>
    <row r="3" spans="1:2" s="45" customFormat="1">
      <c r="A3" s="101"/>
      <c r="B3" s="140" t="s">
        <v>447</v>
      </c>
    </row>
    <row r="4" spans="1:2">
      <c r="A4" s="129" t="s">
        <v>135</v>
      </c>
      <c r="B4" s="5">
        <v>5.8084634772165335E-2</v>
      </c>
    </row>
    <row r="5" spans="1:2">
      <c r="A5" s="129" t="s">
        <v>131</v>
      </c>
      <c r="B5" s="5">
        <v>8.287036254993875E-2</v>
      </c>
    </row>
    <row r="6" spans="1:2">
      <c r="A6" s="129" t="s">
        <v>117</v>
      </c>
      <c r="B6" s="5">
        <v>0.10889369037720209</v>
      </c>
    </row>
    <row r="7" spans="1:2">
      <c r="A7" s="129" t="s">
        <v>141</v>
      </c>
      <c r="B7" s="5">
        <v>0.1155211827269628</v>
      </c>
    </row>
    <row r="8" spans="1:2">
      <c r="A8" s="129" t="s">
        <v>116</v>
      </c>
      <c r="B8" s="5">
        <v>0.15871983838885209</v>
      </c>
    </row>
    <row r="9" spans="1:2">
      <c r="A9" s="129" t="s">
        <v>136</v>
      </c>
      <c r="B9" s="5">
        <v>0.26208579928441433</v>
      </c>
    </row>
    <row r="10" spans="1:2">
      <c r="A10" s="129" t="s">
        <v>127</v>
      </c>
      <c r="B10" s="5">
        <v>0.27543001617381963</v>
      </c>
    </row>
    <row r="11" spans="1:2">
      <c r="A11" s="129" t="s">
        <v>138</v>
      </c>
      <c r="B11" s="5">
        <v>0.51074054170410854</v>
      </c>
    </row>
    <row r="12" spans="1:2" ht="15.75" customHeight="1">
      <c r="A12" s="129" t="s">
        <v>133</v>
      </c>
      <c r="B12" s="5">
        <v>0.53368267958804849</v>
      </c>
    </row>
    <row r="13" spans="1:2">
      <c r="A13" s="129" t="s">
        <v>143</v>
      </c>
      <c r="B13" s="5">
        <v>0.53492055284988238</v>
      </c>
    </row>
    <row r="14" spans="1:2" ht="15" customHeight="1">
      <c r="A14" s="129" t="s">
        <v>125</v>
      </c>
      <c r="B14" s="5">
        <v>0.57724300381179483</v>
      </c>
    </row>
    <row r="15" spans="1:2">
      <c r="A15" s="129" t="s">
        <v>146</v>
      </c>
      <c r="B15" s="5">
        <v>0.64953460303302335</v>
      </c>
    </row>
    <row r="16" spans="1:2">
      <c r="A16" s="129" t="s">
        <v>150</v>
      </c>
      <c r="B16" s="5">
        <v>0.68319620490953703</v>
      </c>
    </row>
    <row r="17" spans="1:2">
      <c r="A17" s="129" t="s">
        <v>128</v>
      </c>
      <c r="B17" s="5">
        <v>0.70876798213491499</v>
      </c>
    </row>
    <row r="18" spans="1:2">
      <c r="A18" s="129" t="s">
        <v>118</v>
      </c>
      <c r="B18" s="5">
        <v>0.72926671246218611</v>
      </c>
    </row>
    <row r="19" spans="1:2">
      <c r="A19" s="129" t="s">
        <v>119</v>
      </c>
      <c r="B19" s="5">
        <v>0.75222807344502252</v>
      </c>
    </row>
    <row r="20" spans="1:2">
      <c r="A20" s="129" t="s">
        <v>120</v>
      </c>
      <c r="B20" s="5">
        <v>0.82992818913543553</v>
      </c>
    </row>
    <row r="21" spans="1:2">
      <c r="A21" s="129" t="s">
        <v>134</v>
      </c>
      <c r="B21" s="5">
        <v>1.0287423260925372</v>
      </c>
    </row>
    <row r="22" spans="1:2">
      <c r="A22" s="129" t="s">
        <v>147</v>
      </c>
      <c r="B22" s="5">
        <v>1.0626235188699646</v>
      </c>
    </row>
    <row r="23" spans="1:2">
      <c r="A23" s="129" t="s">
        <v>130</v>
      </c>
      <c r="B23" s="5">
        <v>1.1979010121044962</v>
      </c>
    </row>
    <row r="24" spans="1:2">
      <c r="A24" s="129" t="s">
        <v>149</v>
      </c>
      <c r="B24" s="5">
        <v>1.3424866499359527</v>
      </c>
    </row>
    <row r="25" spans="1:2" ht="15.75" customHeight="1">
      <c r="A25" s="129" t="s">
        <v>142</v>
      </c>
      <c r="B25" s="5">
        <v>1.4174467812919482</v>
      </c>
    </row>
    <row r="26" spans="1:2">
      <c r="A26" s="129" t="s">
        <v>132</v>
      </c>
      <c r="B26" s="5">
        <v>1.44697507161314</v>
      </c>
    </row>
    <row r="27" spans="1:2" ht="15" customHeight="1">
      <c r="A27" s="129" t="s">
        <v>145</v>
      </c>
      <c r="B27" s="5">
        <v>1.5333993710687019</v>
      </c>
    </row>
    <row r="28" spans="1:2">
      <c r="A28" s="129" t="s">
        <v>124</v>
      </c>
      <c r="B28" s="5">
        <v>1.9056974734600174</v>
      </c>
    </row>
    <row r="29" spans="1:2">
      <c r="A29" s="129" t="s">
        <v>148</v>
      </c>
      <c r="B29" s="5">
        <v>2.5265198239617637</v>
      </c>
    </row>
    <row r="30" spans="1:2">
      <c r="A30" s="129" t="s">
        <v>144</v>
      </c>
      <c r="B30" s="5">
        <v>2.5440768722431564</v>
      </c>
    </row>
    <row r="31" spans="1:2">
      <c r="A31" s="129" t="s">
        <v>121</v>
      </c>
      <c r="B31" s="5">
        <v>4.7899997709734725</v>
      </c>
    </row>
    <row r="32" spans="1:2">
      <c r="A32" s="129" t="s">
        <v>129</v>
      </c>
      <c r="B32" s="5">
        <v>8.3294224760830424</v>
      </c>
    </row>
    <row r="33" spans="1:2">
      <c r="A33" s="129" t="s">
        <v>123</v>
      </c>
      <c r="B33" s="5">
        <v>13.3014974307616</v>
      </c>
    </row>
    <row r="34" spans="1:2">
      <c r="A34" s="129" t="s">
        <v>126</v>
      </c>
      <c r="B34" s="5">
        <v>13.316009103451906</v>
      </c>
    </row>
    <row r="35" spans="1:2">
      <c r="A35" s="129" t="s">
        <v>122</v>
      </c>
      <c r="B35" s="5">
        <v>15.636945783840567</v>
      </c>
    </row>
    <row r="36" spans="1:2">
      <c r="A36" s="129" t="s">
        <v>137</v>
      </c>
      <c r="B36" s="5">
        <v>15.987937533848608</v>
      </c>
    </row>
    <row r="37" spans="1:2">
      <c r="A37" s="129" t="s">
        <v>139</v>
      </c>
      <c r="B37" s="5">
        <v>22.880370062715581</v>
      </c>
    </row>
    <row r="38" spans="1:2" ht="15.75" customHeight="1">
      <c r="A38" s="129" t="s">
        <v>140</v>
      </c>
      <c r="B38" s="5">
        <v>29.324559507752884</v>
      </c>
    </row>
    <row r="39" spans="1:2">
      <c r="A39" s="132"/>
    </row>
    <row r="40" spans="1:2" ht="15" customHeight="1">
      <c r="A40" s="132"/>
    </row>
    <row r="51" ht="15.75" customHeight="1"/>
    <row r="53" ht="15" customHeight="1"/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18"/>
  <sheetViews>
    <sheetView workbookViewId="0"/>
  </sheetViews>
  <sheetFormatPr defaultRowHeight="15"/>
  <cols>
    <col min="1" max="4" width="9.140625" style="5"/>
    <col min="5" max="5" width="14.5703125" style="5" customWidth="1"/>
    <col min="6" max="6" width="9.140625" style="5"/>
    <col min="7" max="7" width="12.42578125" style="5" customWidth="1"/>
    <col min="8" max="12" width="9.140625" style="5"/>
  </cols>
  <sheetData>
    <row r="1" spans="1:18">
      <c r="A1" s="236" t="s">
        <v>865</v>
      </c>
    </row>
    <row r="3" spans="1:18" ht="15.75" customHeight="1">
      <c r="A3" s="260" t="s">
        <v>439</v>
      </c>
      <c r="B3" s="259"/>
      <c r="C3" s="259"/>
      <c r="D3" s="259"/>
      <c r="E3" s="259"/>
      <c r="F3" s="259"/>
      <c r="G3" s="259"/>
    </row>
    <row r="4" spans="1:18">
      <c r="A4" s="261" t="s">
        <v>151</v>
      </c>
      <c r="B4" s="261" t="s">
        <v>74</v>
      </c>
      <c r="C4" s="262" t="s">
        <v>440</v>
      </c>
      <c r="D4" s="259"/>
      <c r="E4" s="259"/>
      <c r="F4" s="259"/>
      <c r="G4" s="259"/>
    </row>
    <row r="5" spans="1:18" ht="15" customHeight="1">
      <c r="A5" s="259"/>
      <c r="B5" s="259"/>
      <c r="C5" s="262" t="s">
        <v>441</v>
      </c>
      <c r="D5" s="259"/>
      <c r="E5" s="259"/>
      <c r="F5" s="259"/>
      <c r="G5" s="259"/>
      <c r="P5" t="s">
        <v>454</v>
      </c>
    </row>
    <row r="6" spans="1:18" ht="36.75">
      <c r="A6" s="259"/>
      <c r="B6" s="259"/>
      <c r="C6" s="141" t="s">
        <v>448</v>
      </c>
      <c r="D6" s="141" t="s">
        <v>449</v>
      </c>
      <c r="E6" s="141" t="s">
        <v>455</v>
      </c>
      <c r="F6" s="141" t="s">
        <v>450</v>
      </c>
      <c r="G6" s="141" t="s">
        <v>443</v>
      </c>
      <c r="I6" s="141" t="s">
        <v>448</v>
      </c>
      <c r="J6" s="141" t="s">
        <v>449</v>
      </c>
      <c r="K6" s="141" t="s">
        <v>452</v>
      </c>
      <c r="L6" s="141" t="s">
        <v>450</v>
      </c>
      <c r="P6" s="50" t="s">
        <v>435</v>
      </c>
      <c r="Q6" s="50" t="s">
        <v>424</v>
      </c>
      <c r="R6" s="50" t="s">
        <v>436</v>
      </c>
    </row>
    <row r="7" spans="1:18">
      <c r="A7" s="258" t="s">
        <v>419</v>
      </c>
      <c r="B7" s="94" t="s">
        <v>75</v>
      </c>
      <c r="C7" s="142">
        <v>3.6443841580715572E-3</v>
      </c>
      <c r="D7" s="142">
        <v>2.6995896940529552E-2</v>
      </c>
      <c r="E7" s="142">
        <v>4.4465246729524725E-2</v>
      </c>
      <c r="F7" s="142">
        <v>1.6031833549514398E-2</v>
      </c>
      <c r="G7" s="142">
        <v>0.19027377803535675</v>
      </c>
      <c r="H7" s="143">
        <f>SUM(C7:G7)</f>
        <v>0.281411139412997</v>
      </c>
      <c r="I7" s="144">
        <f>C7/$H7*100</f>
        <v>1.2950390541303642</v>
      </c>
      <c r="J7" s="144">
        <f>D7/$H7*100</f>
        <v>9.5930448939729303</v>
      </c>
      <c r="K7" s="144">
        <f>E7/$H7*100</f>
        <v>15.800812584134363</v>
      </c>
      <c r="L7" s="144">
        <f>F7/$H7*100</f>
        <v>5.6969434767065819</v>
      </c>
      <c r="M7" s="63">
        <f>G7/$H7*100</f>
        <v>67.614159991055757</v>
      </c>
      <c r="N7" s="49"/>
      <c r="O7">
        <v>2000</v>
      </c>
      <c r="P7" s="62"/>
      <c r="Q7" s="62">
        <f>K11</f>
        <v>1.32452360207133</v>
      </c>
      <c r="R7" s="62">
        <f>K15</f>
        <v>1.9267693982681693</v>
      </c>
    </row>
    <row r="8" spans="1:18">
      <c r="A8" s="259"/>
      <c r="B8" s="94" t="s">
        <v>76</v>
      </c>
      <c r="C8" s="142">
        <v>6.1779910824115922E-3</v>
      </c>
      <c r="D8" s="142">
        <v>2.8355729425574273E-2</v>
      </c>
      <c r="E8" s="142">
        <v>1.8624035786979716E-3</v>
      </c>
      <c r="F8" s="142">
        <v>4.4809162921924193E-3</v>
      </c>
      <c r="G8" s="142">
        <v>0.20924665579006171</v>
      </c>
      <c r="H8" s="143">
        <f t="shared" ref="H8:H18" si="0">SUM(C8:G8)</f>
        <v>0.25012369616893798</v>
      </c>
      <c r="I8" s="144">
        <f t="shared" ref="I8:M18" si="1">C8/$H8*100</f>
        <v>2.4699743275178805</v>
      </c>
      <c r="J8" s="144">
        <f t="shared" si="1"/>
        <v>11.336682553428409</v>
      </c>
      <c r="K8" s="144">
        <f t="shared" si="1"/>
        <v>0.74459301826407975</v>
      </c>
      <c r="L8" s="144">
        <f t="shared" si="1"/>
        <v>1.7914801199666941</v>
      </c>
      <c r="M8" s="63">
        <f t="shared" si="1"/>
        <v>83.657269980822932</v>
      </c>
      <c r="N8" s="49"/>
      <c r="O8">
        <v>2003</v>
      </c>
      <c r="P8" s="62">
        <f>K8</f>
        <v>0.74459301826407975</v>
      </c>
      <c r="Q8" s="62">
        <f>K12</f>
        <v>0.76975542810898823</v>
      </c>
      <c r="R8" s="62">
        <f>K16</f>
        <v>2.1405979506433455</v>
      </c>
    </row>
    <row r="9" spans="1:18">
      <c r="A9" s="259"/>
      <c r="B9" s="94" t="s">
        <v>77</v>
      </c>
      <c r="C9" s="142">
        <v>6.2819804914111908E-3</v>
      </c>
      <c r="D9" s="142">
        <v>2.7150643253736256E-2</v>
      </c>
      <c r="E9" s="142">
        <v>6.5849632500634414E-3</v>
      </c>
      <c r="F9" s="142">
        <v>7.9620122249555343E-3</v>
      </c>
      <c r="G9" s="142">
        <v>0.20657803362507404</v>
      </c>
      <c r="H9" s="143">
        <f t="shared" si="0"/>
        <v>0.25455763284524047</v>
      </c>
      <c r="I9" s="144">
        <f t="shared" si="1"/>
        <v>2.4678028394577156</v>
      </c>
      <c r="J9" s="144">
        <f t="shared" si="1"/>
        <v>10.665813847445156</v>
      </c>
      <c r="K9" s="144">
        <f t="shared" si="1"/>
        <v>2.5868260858894776</v>
      </c>
      <c r="L9" s="144">
        <f t="shared" si="1"/>
        <v>3.1277837305299263</v>
      </c>
      <c r="M9" s="63">
        <f t="shared" si="1"/>
        <v>81.15177349667772</v>
      </c>
      <c r="N9" s="49"/>
      <c r="O9">
        <v>2006</v>
      </c>
      <c r="P9" s="62">
        <f>K9</f>
        <v>2.5868260858894776</v>
      </c>
      <c r="Q9" s="62">
        <f>K13</f>
        <v>0.93020906466363595</v>
      </c>
      <c r="R9" s="62">
        <f>K17</f>
        <v>3.012281137700592</v>
      </c>
    </row>
    <row r="10" spans="1:18">
      <c r="A10" s="259"/>
      <c r="B10" s="94" t="s">
        <v>78</v>
      </c>
      <c r="C10" s="142">
        <v>5.0725189026276617E-3</v>
      </c>
      <c r="D10" s="142">
        <v>2.9145739032578642E-2</v>
      </c>
      <c r="E10" s="142">
        <v>1.1471516233081507E-2</v>
      </c>
      <c r="F10" s="142">
        <v>7.1634016701314536E-3</v>
      </c>
      <c r="G10" s="142">
        <v>0.19892602335556969</v>
      </c>
      <c r="H10" s="143">
        <f t="shared" si="0"/>
        <v>0.25177919919398895</v>
      </c>
      <c r="I10" s="144">
        <f t="shared" si="1"/>
        <v>2.0146695671708073</v>
      </c>
      <c r="J10" s="144">
        <f t="shared" si="1"/>
        <v>11.575912198419001</v>
      </c>
      <c r="K10" s="144">
        <f t="shared" si="1"/>
        <v>4.5561810784230117</v>
      </c>
      <c r="L10" s="144">
        <f t="shared" si="1"/>
        <v>2.845112580015893</v>
      </c>
      <c r="M10" s="63">
        <f t="shared" si="1"/>
        <v>79.008124575971294</v>
      </c>
      <c r="N10" s="49"/>
      <c r="O10">
        <v>2009</v>
      </c>
      <c r="P10" s="62">
        <f>K10</f>
        <v>4.5561810784230117</v>
      </c>
      <c r="Q10" s="62">
        <f>K14</f>
        <v>6.567281119000361</v>
      </c>
      <c r="R10" s="62">
        <f>K18</f>
        <v>1.1661872557344843</v>
      </c>
    </row>
    <row r="11" spans="1:18">
      <c r="A11" s="258" t="s">
        <v>172</v>
      </c>
      <c r="B11" s="94" t="s">
        <v>75</v>
      </c>
      <c r="C11" s="142">
        <v>6.1308939488757949E-3</v>
      </c>
      <c r="D11" s="142">
        <v>2.6898969962371209E-2</v>
      </c>
      <c r="E11" s="142">
        <v>2.8747201047135866E-3</v>
      </c>
      <c r="F11" s="142">
        <v>2.1653212728590604E-3</v>
      </c>
      <c r="G11" s="142">
        <v>0.17896813768889797</v>
      </c>
      <c r="H11" s="143">
        <f t="shared" si="0"/>
        <v>0.21703804297771762</v>
      </c>
      <c r="I11" s="144">
        <f t="shared" si="1"/>
        <v>2.8248015254658503</v>
      </c>
      <c r="J11" s="144">
        <f t="shared" si="1"/>
        <v>12.393665918344469</v>
      </c>
      <c r="K11" s="144">
        <f t="shared" si="1"/>
        <v>1.32452360207133</v>
      </c>
      <c r="L11" s="144">
        <f t="shared" si="1"/>
        <v>0.9976689999371976</v>
      </c>
      <c r="M11" s="63">
        <f t="shared" si="1"/>
        <v>82.459339954181161</v>
      </c>
      <c r="N11" s="49"/>
      <c r="Q11" s="51"/>
      <c r="R11" s="51"/>
    </row>
    <row r="12" spans="1:18">
      <c r="A12" s="259"/>
      <c r="B12" s="94" t="s">
        <v>76</v>
      </c>
      <c r="C12" s="142">
        <v>7.5293423709888348E-3</v>
      </c>
      <c r="D12" s="142">
        <v>2.801620709634561E-2</v>
      </c>
      <c r="E12" s="142">
        <v>1.606466948050891E-3</v>
      </c>
      <c r="F12" s="142">
        <v>8.7278242101138581E-4</v>
      </c>
      <c r="G12" s="142">
        <v>0.17067356032911141</v>
      </c>
      <c r="H12" s="143">
        <f t="shared" si="0"/>
        <v>0.20869835916550813</v>
      </c>
      <c r="I12" s="144">
        <f t="shared" si="1"/>
        <v>3.6077630897987523</v>
      </c>
      <c r="J12" s="144">
        <f t="shared" si="1"/>
        <v>13.424258440924</v>
      </c>
      <c r="K12" s="144">
        <f t="shared" si="1"/>
        <v>0.76975542810898823</v>
      </c>
      <c r="L12" s="144">
        <f t="shared" si="1"/>
        <v>0.41820281889194261</v>
      </c>
      <c r="M12" s="63">
        <f t="shared" si="1"/>
        <v>81.78002022227632</v>
      </c>
      <c r="N12" s="49"/>
      <c r="P12" s="50"/>
      <c r="Q12" s="50"/>
      <c r="R12" s="50"/>
    </row>
    <row r="13" spans="1:18">
      <c r="A13" s="259"/>
      <c r="B13" s="94" t="s">
        <v>77</v>
      </c>
      <c r="C13" s="142">
        <v>6.9101859311501354E-3</v>
      </c>
      <c r="D13" s="142">
        <v>3.4446484823982687E-2</v>
      </c>
      <c r="E13" s="142">
        <v>2.0248104247572959E-3</v>
      </c>
      <c r="F13" s="142">
        <v>2.0209684330023949E-3</v>
      </c>
      <c r="G13" s="142">
        <v>0.17227016847640428</v>
      </c>
      <c r="H13" s="143">
        <f t="shared" si="0"/>
        <v>0.21767261808929678</v>
      </c>
      <c r="I13" s="144">
        <f t="shared" si="1"/>
        <v>3.174577487883818</v>
      </c>
      <c r="J13" s="144">
        <f t="shared" si="1"/>
        <v>15.824904908274478</v>
      </c>
      <c r="K13" s="144">
        <f t="shared" si="1"/>
        <v>0.93020906466363595</v>
      </c>
      <c r="L13" s="144">
        <f t="shared" si="1"/>
        <v>0.92844403248428986</v>
      </c>
      <c r="M13" s="63">
        <f t="shared" si="1"/>
        <v>79.141864506693778</v>
      </c>
      <c r="N13" s="49"/>
      <c r="P13" s="62"/>
      <c r="Q13" s="62"/>
      <c r="R13" s="62"/>
    </row>
    <row r="14" spans="1:18">
      <c r="A14" s="259"/>
      <c r="B14" s="94" t="s">
        <v>78</v>
      </c>
      <c r="C14" s="142">
        <v>8.4105830691284453E-3</v>
      </c>
      <c r="D14" s="142">
        <v>3.0487708196561405E-2</v>
      </c>
      <c r="E14" s="142">
        <v>1.6697888418831745E-2</v>
      </c>
      <c r="F14" s="142">
        <v>8.0561781820489599E-3</v>
      </c>
      <c r="G14" s="142">
        <v>0.19060641553238844</v>
      </c>
      <c r="H14" s="143">
        <f t="shared" si="0"/>
        <v>0.25425877339895897</v>
      </c>
      <c r="I14" s="144">
        <f t="shared" si="1"/>
        <v>3.3078831289457016</v>
      </c>
      <c r="J14" s="144">
        <f t="shared" si="1"/>
        <v>11.990818562128025</v>
      </c>
      <c r="K14" s="144">
        <f t="shared" si="1"/>
        <v>6.567281119000361</v>
      </c>
      <c r="L14" s="144">
        <f t="shared" si="1"/>
        <v>3.1684956528158663</v>
      </c>
      <c r="M14" s="63">
        <f t="shared" si="1"/>
        <v>74.965521537110064</v>
      </c>
      <c r="N14" s="49"/>
      <c r="P14" s="62"/>
      <c r="Q14" s="62"/>
      <c r="R14" s="62"/>
    </row>
    <row r="15" spans="1:18">
      <c r="A15" s="258" t="s">
        <v>420</v>
      </c>
      <c r="B15" s="94" t="s">
        <v>75</v>
      </c>
      <c r="C15" s="142">
        <v>6.2296163754189332E-3</v>
      </c>
      <c r="D15" s="142">
        <v>3.0021192726285912E-2</v>
      </c>
      <c r="E15" s="142">
        <v>4.8804562393413549E-3</v>
      </c>
      <c r="F15" s="142">
        <v>7.578312932153883E-3</v>
      </c>
      <c r="G15" s="142">
        <v>0.20458779315734249</v>
      </c>
      <c r="H15" s="143">
        <f t="shared" si="0"/>
        <v>0.25329737143054259</v>
      </c>
      <c r="I15" s="144">
        <f t="shared" si="1"/>
        <v>2.4594082205575409</v>
      </c>
      <c r="J15" s="144">
        <f t="shared" si="1"/>
        <v>11.852153283998097</v>
      </c>
      <c r="K15" s="144">
        <f t="shared" si="1"/>
        <v>1.9267693982681693</v>
      </c>
      <c r="L15" s="144">
        <f t="shared" si="1"/>
        <v>2.991864025020865</v>
      </c>
      <c r="M15" s="63">
        <f t="shared" si="1"/>
        <v>80.769805072155322</v>
      </c>
      <c r="N15" s="49"/>
      <c r="P15" s="62"/>
      <c r="Q15" s="62"/>
      <c r="R15" s="62"/>
    </row>
    <row r="16" spans="1:18">
      <c r="A16" s="259"/>
      <c r="B16" s="94" t="s">
        <v>76</v>
      </c>
      <c r="C16" s="142">
        <v>6.244464393816861E-3</v>
      </c>
      <c r="D16" s="142">
        <v>3.0565838361750072E-2</v>
      </c>
      <c r="E16" s="142">
        <v>5.4005969403312917E-3</v>
      </c>
      <c r="F16" s="142">
        <v>3.5446977264655044E-3</v>
      </c>
      <c r="G16" s="142">
        <v>0.20653825059838066</v>
      </c>
      <c r="H16" s="143">
        <f t="shared" si="0"/>
        <v>0.25229384802074439</v>
      </c>
      <c r="I16" s="144">
        <f t="shared" si="1"/>
        <v>2.4750759651116905</v>
      </c>
      <c r="J16" s="144">
        <f t="shared" si="1"/>
        <v>12.115173874250337</v>
      </c>
      <c r="K16" s="144">
        <f t="shared" si="1"/>
        <v>2.1405979506433455</v>
      </c>
      <c r="L16" s="144">
        <f t="shared" si="1"/>
        <v>1.4049877768617045</v>
      </c>
      <c r="M16" s="63">
        <f t="shared" si="1"/>
        <v>81.864164433132927</v>
      </c>
      <c r="N16" s="49"/>
      <c r="P16" s="62"/>
      <c r="Q16" s="62"/>
      <c r="R16" s="62"/>
    </row>
    <row r="17" spans="1:14">
      <c r="A17" s="259"/>
      <c r="B17" s="94" t="s">
        <v>77</v>
      </c>
      <c r="C17" s="142">
        <v>5.6052664069520608E-3</v>
      </c>
      <c r="D17" s="142">
        <v>2.9220302554179518E-2</v>
      </c>
      <c r="E17" s="142">
        <v>7.4119072815837586E-3</v>
      </c>
      <c r="F17" s="142">
        <v>7.9285471241286563E-5</v>
      </c>
      <c r="G17" s="142">
        <v>0.20373953060282218</v>
      </c>
      <c r="H17" s="143">
        <f t="shared" si="0"/>
        <v>0.24605629231677881</v>
      </c>
      <c r="I17" s="144">
        <f t="shared" si="1"/>
        <v>2.2780422943769736</v>
      </c>
      <c r="J17" s="144">
        <f t="shared" si="1"/>
        <v>11.875454303180589</v>
      </c>
      <c r="K17" s="144">
        <f t="shared" si="1"/>
        <v>3.012281137700592</v>
      </c>
      <c r="L17" s="144">
        <f t="shared" si="1"/>
        <v>3.2222492867287678E-2</v>
      </c>
      <c r="M17" s="63">
        <f t="shared" si="1"/>
        <v>82.801999771874563</v>
      </c>
      <c r="N17" s="49"/>
    </row>
    <row r="18" spans="1:14">
      <c r="A18" s="259"/>
      <c r="B18" s="94" t="s">
        <v>78</v>
      </c>
      <c r="C18" s="142">
        <v>7.2254166364162905E-3</v>
      </c>
      <c r="D18" s="142">
        <v>2.9406622104524785E-2</v>
      </c>
      <c r="E18" s="142">
        <v>2.8941747799034962E-3</v>
      </c>
      <c r="F18" s="142">
        <v>1.4691190189179768E-4</v>
      </c>
      <c r="G18" s="142">
        <v>0.20850097917941829</v>
      </c>
      <c r="H18" s="143">
        <f t="shared" si="0"/>
        <v>0.24817410460215467</v>
      </c>
      <c r="I18" s="144">
        <f t="shared" si="1"/>
        <v>2.9114305249531496</v>
      </c>
      <c r="J18" s="144">
        <f t="shared" si="1"/>
        <v>11.849190370472469</v>
      </c>
      <c r="K18" s="144">
        <f t="shared" si="1"/>
        <v>1.1661872557344843</v>
      </c>
      <c r="L18" s="144">
        <f t="shared" si="1"/>
        <v>5.9197111691935242E-2</v>
      </c>
      <c r="M18" s="63">
        <f t="shared" si="1"/>
        <v>84.013994737147954</v>
      </c>
      <c r="N18" s="49"/>
    </row>
  </sheetData>
  <mergeCells count="8">
    <mergeCell ref="A11:A14"/>
    <mergeCell ref="A15:A18"/>
    <mergeCell ref="A3:G3"/>
    <mergeCell ref="A4:A6"/>
    <mergeCell ref="B4:B6"/>
    <mergeCell ref="C4:G4"/>
    <mergeCell ref="C5:G5"/>
    <mergeCell ref="A7:A10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21"/>
  <sheetViews>
    <sheetView workbookViewId="0"/>
  </sheetViews>
  <sheetFormatPr defaultRowHeight="15"/>
  <cols>
    <col min="1" max="4" width="9.140625" style="5"/>
    <col min="5" max="5" width="14.5703125" style="5" customWidth="1"/>
    <col min="6" max="6" width="9.140625" style="5"/>
    <col min="7" max="7" width="12.42578125" style="5" customWidth="1"/>
    <col min="8" max="13" width="9.140625" style="5"/>
  </cols>
  <sheetData>
    <row r="1" spans="1:18">
      <c r="A1" s="236" t="s">
        <v>866</v>
      </c>
    </row>
    <row r="3" spans="1:18" ht="15.75" customHeight="1">
      <c r="A3" s="260" t="s">
        <v>439</v>
      </c>
      <c r="B3" s="259"/>
      <c r="C3" s="259"/>
      <c r="D3" s="259"/>
      <c r="E3" s="259"/>
      <c r="F3" s="259"/>
      <c r="G3" s="259"/>
    </row>
    <row r="4" spans="1:18">
      <c r="A4" s="261" t="s">
        <v>151</v>
      </c>
      <c r="B4" s="261" t="s">
        <v>74</v>
      </c>
      <c r="C4" s="262" t="s">
        <v>440</v>
      </c>
      <c r="D4" s="259"/>
      <c r="E4" s="259"/>
      <c r="F4" s="259"/>
      <c r="G4" s="259"/>
    </row>
    <row r="5" spans="1:18" ht="15" customHeight="1">
      <c r="A5" s="259"/>
      <c r="B5" s="259"/>
      <c r="C5" s="262" t="s">
        <v>441</v>
      </c>
      <c r="D5" s="259"/>
      <c r="E5" s="259"/>
      <c r="F5" s="259"/>
      <c r="G5" s="259"/>
    </row>
    <row r="6" spans="1:18" ht="36.75">
      <c r="A6" s="259"/>
      <c r="B6" s="259"/>
      <c r="C6" s="141" t="s">
        <v>448</v>
      </c>
      <c r="D6" s="141" t="s">
        <v>449</v>
      </c>
      <c r="E6" s="141" t="s">
        <v>455</v>
      </c>
      <c r="F6" s="141" t="s">
        <v>450</v>
      </c>
      <c r="G6" s="141" t="s">
        <v>443</v>
      </c>
      <c r="I6" s="141" t="s">
        <v>448</v>
      </c>
      <c r="J6" s="141" t="s">
        <v>449</v>
      </c>
      <c r="K6" s="141" t="s">
        <v>452</v>
      </c>
      <c r="L6" s="141" t="s">
        <v>450</v>
      </c>
      <c r="P6" s="50"/>
      <c r="Q6" s="50"/>
      <c r="R6" s="50"/>
    </row>
    <row r="7" spans="1:18">
      <c r="A7" s="258" t="s">
        <v>419</v>
      </c>
      <c r="B7" s="94" t="s">
        <v>75</v>
      </c>
      <c r="C7" s="142">
        <v>3.6443841580715572E-3</v>
      </c>
      <c r="D7" s="142">
        <v>2.6995896940529552E-2</v>
      </c>
      <c r="E7" s="142">
        <v>4.4465246729524725E-2</v>
      </c>
      <c r="F7" s="142">
        <v>1.6031833549514398E-2</v>
      </c>
      <c r="G7" s="142">
        <v>0.19027377803535675</v>
      </c>
      <c r="H7" s="143">
        <f>SUM(C7:G7)</f>
        <v>0.281411139412997</v>
      </c>
      <c r="I7" s="144">
        <f>C7/$H7*100</f>
        <v>1.2950390541303642</v>
      </c>
      <c r="J7" s="144">
        <f>D7/$H7*100</f>
        <v>9.5930448939729303</v>
      </c>
      <c r="K7" s="144">
        <f>E7/$H7*100</f>
        <v>15.800812584134363</v>
      </c>
      <c r="L7" s="144">
        <f>F7/$H7*100</f>
        <v>5.6969434767065819</v>
      </c>
      <c r="M7" s="144">
        <f>G7/$H7*100</f>
        <v>67.614159991055757</v>
      </c>
      <c r="N7" s="49"/>
      <c r="P7" s="62"/>
      <c r="Q7" s="62"/>
      <c r="R7" s="62"/>
    </row>
    <row r="8" spans="1:18">
      <c r="A8" s="259"/>
      <c r="B8" s="94" t="s">
        <v>76</v>
      </c>
      <c r="C8" s="142">
        <v>6.1779910824115922E-3</v>
      </c>
      <c r="D8" s="142">
        <v>2.8355729425574273E-2</v>
      </c>
      <c r="E8" s="142">
        <v>1.8624035786979716E-3</v>
      </c>
      <c r="F8" s="142">
        <v>4.4809162921924193E-3</v>
      </c>
      <c r="G8" s="142">
        <v>0.20924665579006171</v>
      </c>
      <c r="H8" s="143">
        <f t="shared" ref="H8:H18" si="0">SUM(C8:G8)</f>
        <v>0.25012369616893798</v>
      </c>
      <c r="I8" s="144">
        <f t="shared" ref="I8:M18" si="1">C8/$H8*100</f>
        <v>2.4699743275178805</v>
      </c>
      <c r="J8" s="144">
        <f t="shared" si="1"/>
        <v>11.336682553428409</v>
      </c>
      <c r="K8" s="144">
        <f t="shared" si="1"/>
        <v>0.74459301826407975</v>
      </c>
      <c r="L8" s="144">
        <f t="shared" si="1"/>
        <v>1.7914801199666941</v>
      </c>
      <c r="M8" s="144">
        <f t="shared" si="1"/>
        <v>83.657269980822932</v>
      </c>
      <c r="N8" s="49"/>
      <c r="P8" s="62"/>
      <c r="Q8" s="62"/>
      <c r="R8" s="62"/>
    </row>
    <row r="9" spans="1:18">
      <c r="A9" s="259"/>
      <c r="B9" s="94" t="s">
        <v>77</v>
      </c>
      <c r="C9" s="142">
        <v>6.2819804914111908E-3</v>
      </c>
      <c r="D9" s="142">
        <v>2.7150643253736256E-2</v>
      </c>
      <c r="E9" s="142">
        <v>6.5849632500634414E-3</v>
      </c>
      <c r="F9" s="142">
        <v>7.9620122249555343E-3</v>
      </c>
      <c r="G9" s="142">
        <v>0.20657803362507404</v>
      </c>
      <c r="H9" s="143">
        <f t="shared" si="0"/>
        <v>0.25455763284524047</v>
      </c>
      <c r="I9" s="144">
        <f t="shared" si="1"/>
        <v>2.4678028394577156</v>
      </c>
      <c r="J9" s="144">
        <f t="shared" si="1"/>
        <v>10.665813847445156</v>
      </c>
      <c r="K9" s="144">
        <f t="shared" si="1"/>
        <v>2.5868260858894776</v>
      </c>
      <c r="L9" s="144">
        <f t="shared" si="1"/>
        <v>3.1277837305299263</v>
      </c>
      <c r="M9" s="144">
        <f t="shared" si="1"/>
        <v>81.15177349667772</v>
      </c>
      <c r="N9" s="49"/>
      <c r="P9" s="62"/>
      <c r="Q9" s="62"/>
      <c r="R9" s="62"/>
    </row>
    <row r="10" spans="1:18">
      <c r="A10" s="259"/>
      <c r="B10" s="94" t="s">
        <v>78</v>
      </c>
      <c r="C10" s="142">
        <v>5.0725189026276617E-3</v>
      </c>
      <c r="D10" s="142">
        <v>2.9145739032578642E-2</v>
      </c>
      <c r="E10" s="142">
        <v>1.1471516233081507E-2</v>
      </c>
      <c r="F10" s="142">
        <v>7.1634016701314536E-3</v>
      </c>
      <c r="G10" s="142">
        <v>0.19892602335556969</v>
      </c>
      <c r="H10" s="143">
        <f t="shared" si="0"/>
        <v>0.25177919919398895</v>
      </c>
      <c r="I10" s="144">
        <f t="shared" si="1"/>
        <v>2.0146695671708073</v>
      </c>
      <c r="J10" s="144">
        <f t="shared" si="1"/>
        <v>11.575912198419001</v>
      </c>
      <c r="K10" s="144">
        <f t="shared" si="1"/>
        <v>4.5561810784230117</v>
      </c>
      <c r="L10" s="144">
        <f t="shared" si="1"/>
        <v>2.845112580015893</v>
      </c>
      <c r="M10" s="144">
        <f t="shared" si="1"/>
        <v>79.008124575971294</v>
      </c>
      <c r="N10" s="49"/>
      <c r="P10" s="62"/>
      <c r="Q10" s="62"/>
      <c r="R10" s="62"/>
    </row>
    <row r="11" spans="1:18">
      <c r="A11" s="258" t="s">
        <v>172</v>
      </c>
      <c r="B11" s="94" t="s">
        <v>75</v>
      </c>
      <c r="C11" s="142">
        <v>6.1308939488757949E-3</v>
      </c>
      <c r="D11" s="142">
        <v>2.6898969962371209E-2</v>
      </c>
      <c r="E11" s="142">
        <v>2.8747201047135866E-3</v>
      </c>
      <c r="F11" s="142">
        <v>2.1653212728590604E-3</v>
      </c>
      <c r="G11" s="142">
        <v>0.17896813768889797</v>
      </c>
      <c r="H11" s="143">
        <f t="shared" si="0"/>
        <v>0.21703804297771762</v>
      </c>
      <c r="I11" s="144">
        <f t="shared" si="1"/>
        <v>2.8248015254658503</v>
      </c>
      <c r="J11" s="144">
        <f t="shared" si="1"/>
        <v>12.393665918344469</v>
      </c>
      <c r="K11" s="144">
        <f t="shared" si="1"/>
        <v>1.32452360207133</v>
      </c>
      <c r="L11" s="144">
        <f t="shared" si="1"/>
        <v>0.9976689999371976</v>
      </c>
      <c r="M11" s="144">
        <f t="shared" si="1"/>
        <v>82.459339954181161</v>
      </c>
      <c r="N11" s="49"/>
      <c r="P11" t="s">
        <v>453</v>
      </c>
      <c r="Q11" s="51"/>
      <c r="R11" s="51"/>
    </row>
    <row r="12" spans="1:18">
      <c r="A12" s="259"/>
      <c r="B12" s="94" t="s">
        <v>76</v>
      </c>
      <c r="C12" s="142">
        <v>7.5293423709888348E-3</v>
      </c>
      <c r="D12" s="142">
        <v>2.801620709634561E-2</v>
      </c>
      <c r="E12" s="142">
        <v>1.606466948050891E-3</v>
      </c>
      <c r="F12" s="142">
        <v>8.7278242101138581E-4</v>
      </c>
      <c r="G12" s="142">
        <v>0.17067356032911141</v>
      </c>
      <c r="H12" s="143">
        <f t="shared" si="0"/>
        <v>0.20869835916550813</v>
      </c>
      <c r="I12" s="144">
        <f t="shared" si="1"/>
        <v>3.6077630897987523</v>
      </c>
      <c r="J12" s="144">
        <f t="shared" si="1"/>
        <v>13.424258440924</v>
      </c>
      <c r="K12" s="144">
        <f t="shared" si="1"/>
        <v>0.76975542810898823</v>
      </c>
      <c r="L12" s="144">
        <f t="shared" si="1"/>
        <v>0.41820281889194261</v>
      </c>
      <c r="M12" s="144">
        <f t="shared" si="1"/>
        <v>81.78002022227632</v>
      </c>
      <c r="N12" s="49"/>
      <c r="P12" s="50" t="s">
        <v>435</v>
      </c>
      <c r="Q12" s="50" t="s">
        <v>424</v>
      </c>
      <c r="R12" s="50" t="s">
        <v>436</v>
      </c>
    </row>
    <row r="13" spans="1:18">
      <c r="A13" s="259"/>
      <c r="B13" s="94" t="s">
        <v>77</v>
      </c>
      <c r="C13" s="142">
        <v>6.9101859311501354E-3</v>
      </c>
      <c r="D13" s="142">
        <v>3.4446484823982687E-2</v>
      </c>
      <c r="E13" s="142">
        <v>2.0248104247572959E-3</v>
      </c>
      <c r="F13" s="142">
        <v>2.0209684330023949E-3</v>
      </c>
      <c r="G13" s="142">
        <v>0.17227016847640428</v>
      </c>
      <c r="H13" s="143">
        <f t="shared" si="0"/>
        <v>0.21767261808929678</v>
      </c>
      <c r="I13" s="144">
        <f t="shared" si="1"/>
        <v>3.174577487883818</v>
      </c>
      <c r="J13" s="144">
        <f t="shared" si="1"/>
        <v>15.824904908274478</v>
      </c>
      <c r="K13" s="144">
        <f t="shared" si="1"/>
        <v>0.93020906466363595</v>
      </c>
      <c r="L13" s="144">
        <f t="shared" si="1"/>
        <v>0.92844403248428986</v>
      </c>
      <c r="M13" s="144">
        <f t="shared" si="1"/>
        <v>79.141864506693778</v>
      </c>
      <c r="N13" s="49"/>
      <c r="O13">
        <v>2000</v>
      </c>
      <c r="P13" s="62"/>
      <c r="Q13" s="62">
        <f>L11</f>
        <v>0.9976689999371976</v>
      </c>
      <c r="R13" s="62">
        <f>L15</f>
        <v>2.991864025020865</v>
      </c>
    </row>
    <row r="14" spans="1:18">
      <c r="A14" s="259"/>
      <c r="B14" s="94" t="s">
        <v>78</v>
      </c>
      <c r="C14" s="142">
        <v>8.4105830691284453E-3</v>
      </c>
      <c r="D14" s="142">
        <v>3.0487708196561405E-2</v>
      </c>
      <c r="E14" s="142">
        <v>1.6697888418831745E-2</v>
      </c>
      <c r="F14" s="142">
        <v>8.0561781820489599E-3</v>
      </c>
      <c r="G14" s="142">
        <v>0.19060641553238844</v>
      </c>
      <c r="H14" s="143">
        <f t="shared" si="0"/>
        <v>0.25425877339895897</v>
      </c>
      <c r="I14" s="144">
        <f t="shared" si="1"/>
        <v>3.3078831289457016</v>
      </c>
      <c r="J14" s="144">
        <f t="shared" si="1"/>
        <v>11.990818562128025</v>
      </c>
      <c r="K14" s="144">
        <f t="shared" si="1"/>
        <v>6.567281119000361</v>
      </c>
      <c r="L14" s="144">
        <f t="shared" si="1"/>
        <v>3.1684956528158663</v>
      </c>
      <c r="M14" s="144">
        <f t="shared" si="1"/>
        <v>74.965521537110064</v>
      </c>
      <c r="N14" s="49"/>
      <c r="O14">
        <v>2003</v>
      </c>
      <c r="P14" s="62">
        <f>L8</f>
        <v>1.7914801199666941</v>
      </c>
      <c r="Q14" s="62">
        <f>L12</f>
        <v>0.41820281889194261</v>
      </c>
      <c r="R14" s="62">
        <f>L16</f>
        <v>1.4049877768617045</v>
      </c>
    </row>
    <row r="15" spans="1:18">
      <c r="A15" s="258" t="s">
        <v>420</v>
      </c>
      <c r="B15" s="94" t="s">
        <v>75</v>
      </c>
      <c r="C15" s="142">
        <v>6.2296163754189332E-3</v>
      </c>
      <c r="D15" s="142">
        <v>3.0021192726285912E-2</v>
      </c>
      <c r="E15" s="142">
        <v>4.8804562393413549E-3</v>
      </c>
      <c r="F15" s="142">
        <v>7.578312932153883E-3</v>
      </c>
      <c r="G15" s="142">
        <v>0.20458779315734249</v>
      </c>
      <c r="H15" s="143">
        <f t="shared" si="0"/>
        <v>0.25329737143054259</v>
      </c>
      <c r="I15" s="144">
        <f t="shared" si="1"/>
        <v>2.4594082205575409</v>
      </c>
      <c r="J15" s="144">
        <f t="shared" si="1"/>
        <v>11.852153283998097</v>
      </c>
      <c r="K15" s="144">
        <f t="shared" si="1"/>
        <v>1.9267693982681693</v>
      </c>
      <c r="L15" s="144">
        <f t="shared" si="1"/>
        <v>2.991864025020865</v>
      </c>
      <c r="M15" s="144">
        <f t="shared" si="1"/>
        <v>80.769805072155322</v>
      </c>
      <c r="N15" s="49"/>
      <c r="O15">
        <v>2006</v>
      </c>
      <c r="P15" s="62">
        <f>L9</f>
        <v>3.1277837305299263</v>
      </c>
      <c r="Q15" s="62">
        <f>L13</f>
        <v>0.92844403248428986</v>
      </c>
      <c r="R15" s="62">
        <f>L17</f>
        <v>3.2222492867287678E-2</v>
      </c>
    </row>
    <row r="16" spans="1:18">
      <c r="A16" s="259"/>
      <c r="B16" s="94" t="s">
        <v>76</v>
      </c>
      <c r="C16" s="142">
        <v>6.244464393816861E-3</v>
      </c>
      <c r="D16" s="142">
        <v>3.0565838361750072E-2</v>
      </c>
      <c r="E16" s="142">
        <v>5.4005969403312917E-3</v>
      </c>
      <c r="F16" s="142">
        <v>3.5446977264655044E-3</v>
      </c>
      <c r="G16" s="142">
        <v>0.20653825059838066</v>
      </c>
      <c r="H16" s="143">
        <f t="shared" si="0"/>
        <v>0.25229384802074439</v>
      </c>
      <c r="I16" s="144">
        <f t="shared" si="1"/>
        <v>2.4750759651116905</v>
      </c>
      <c r="J16" s="144">
        <f t="shared" si="1"/>
        <v>12.115173874250337</v>
      </c>
      <c r="K16" s="144">
        <f t="shared" si="1"/>
        <v>2.1405979506433455</v>
      </c>
      <c r="L16" s="144">
        <f t="shared" si="1"/>
        <v>1.4049877768617045</v>
      </c>
      <c r="M16" s="144">
        <f t="shared" si="1"/>
        <v>81.864164433132927</v>
      </c>
      <c r="N16" s="49"/>
      <c r="O16">
        <v>2009</v>
      </c>
      <c r="P16" s="62">
        <f>L10</f>
        <v>2.845112580015893</v>
      </c>
      <c r="Q16" s="62">
        <f>L14</f>
        <v>3.1684956528158663</v>
      </c>
      <c r="R16" s="62">
        <f>L18</f>
        <v>5.9197111691935242E-2</v>
      </c>
    </row>
    <row r="17" spans="1:14">
      <c r="A17" s="259"/>
      <c r="B17" s="94" t="s">
        <v>77</v>
      </c>
      <c r="C17" s="142">
        <v>5.6052664069520608E-3</v>
      </c>
      <c r="D17" s="142">
        <v>2.9220302554179518E-2</v>
      </c>
      <c r="E17" s="142">
        <v>7.4119072815837586E-3</v>
      </c>
      <c r="F17" s="142">
        <v>7.9285471241286563E-5</v>
      </c>
      <c r="G17" s="142">
        <v>0.20373953060282218</v>
      </c>
      <c r="H17" s="143">
        <f t="shared" si="0"/>
        <v>0.24605629231677881</v>
      </c>
      <c r="I17" s="144">
        <f t="shared" si="1"/>
        <v>2.2780422943769736</v>
      </c>
      <c r="J17" s="144">
        <f t="shared" si="1"/>
        <v>11.875454303180589</v>
      </c>
      <c r="K17" s="144">
        <f t="shared" si="1"/>
        <v>3.012281137700592</v>
      </c>
      <c r="L17" s="144">
        <f t="shared" si="1"/>
        <v>3.2222492867287678E-2</v>
      </c>
      <c r="M17" s="144">
        <f t="shared" si="1"/>
        <v>82.801999771874563</v>
      </c>
      <c r="N17" s="49"/>
    </row>
    <row r="18" spans="1:14">
      <c r="A18" s="259"/>
      <c r="B18" s="94" t="s">
        <v>78</v>
      </c>
      <c r="C18" s="142">
        <v>7.2254166364162905E-3</v>
      </c>
      <c r="D18" s="142">
        <v>2.9406622104524785E-2</v>
      </c>
      <c r="E18" s="142">
        <v>2.8941747799034962E-3</v>
      </c>
      <c r="F18" s="142">
        <v>1.4691190189179768E-4</v>
      </c>
      <c r="G18" s="142">
        <v>0.20850097917941829</v>
      </c>
      <c r="H18" s="143">
        <f t="shared" si="0"/>
        <v>0.24817410460215467</v>
      </c>
      <c r="I18" s="144">
        <f t="shared" si="1"/>
        <v>2.9114305249531496</v>
      </c>
      <c r="J18" s="144">
        <f t="shared" si="1"/>
        <v>11.849190370472469</v>
      </c>
      <c r="K18" s="144">
        <f t="shared" si="1"/>
        <v>1.1661872557344843</v>
      </c>
      <c r="L18" s="144">
        <f t="shared" si="1"/>
        <v>5.9197111691935242E-2</v>
      </c>
      <c r="M18" s="144">
        <f t="shared" si="1"/>
        <v>84.013994737147954</v>
      </c>
      <c r="N18" s="49"/>
    </row>
    <row r="19" spans="1:14">
      <c r="A19" s="145"/>
      <c r="B19" s="145"/>
      <c r="C19" s="145"/>
      <c r="D19" s="145"/>
      <c r="E19" s="145"/>
      <c r="F19" s="145"/>
      <c r="G19" s="145"/>
    </row>
    <row r="20" spans="1:14">
      <c r="C20" s="254"/>
      <c r="D20" s="254"/>
      <c r="E20" s="254"/>
      <c r="F20" s="254"/>
    </row>
    <row r="21" spans="1:14">
      <c r="G21" s="61"/>
    </row>
  </sheetData>
  <mergeCells count="9">
    <mergeCell ref="A11:A14"/>
    <mergeCell ref="A15:A18"/>
    <mergeCell ref="C20:F20"/>
    <mergeCell ref="A7:A10"/>
    <mergeCell ref="A3:G3"/>
    <mergeCell ref="A4:A6"/>
    <mergeCell ref="B4:B6"/>
    <mergeCell ref="C4:G4"/>
    <mergeCell ref="C5:G5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47"/>
  <sheetViews>
    <sheetView workbookViewId="0"/>
  </sheetViews>
  <sheetFormatPr defaultRowHeight="15"/>
  <cols>
    <col min="1" max="1" width="27.28515625" style="5" customWidth="1"/>
    <col min="2" max="2" width="9.140625" style="126"/>
    <col min="3" max="16384" width="9.140625" style="5"/>
  </cols>
  <sheetData>
    <row r="1" spans="1:5">
      <c r="A1" s="236" t="s">
        <v>886</v>
      </c>
      <c r="B1" s="5"/>
    </row>
    <row r="2" spans="1:5">
      <c r="B2" s="5"/>
    </row>
    <row r="3" spans="1:5" ht="15" customHeight="1">
      <c r="A3" s="265" t="s">
        <v>68</v>
      </c>
      <c r="B3" s="263" t="s">
        <v>73</v>
      </c>
      <c r="C3" s="264"/>
      <c r="D3" s="264"/>
      <c r="E3" s="264"/>
    </row>
    <row r="4" spans="1:5">
      <c r="A4" s="264"/>
      <c r="B4" s="263" t="s">
        <v>74</v>
      </c>
      <c r="C4" s="264"/>
      <c r="D4" s="264"/>
      <c r="E4" s="264"/>
    </row>
    <row r="5" spans="1:5" s="45" customFormat="1">
      <c r="A5" s="264"/>
      <c r="B5" s="155" t="s">
        <v>75</v>
      </c>
      <c r="C5" s="152" t="s">
        <v>76</v>
      </c>
      <c r="D5" s="152" t="s">
        <v>77</v>
      </c>
      <c r="E5" s="152" t="s">
        <v>78</v>
      </c>
    </row>
    <row r="6" spans="1:5">
      <c r="A6" s="151" t="s">
        <v>79</v>
      </c>
      <c r="B6" s="29">
        <v>6.1102935668579583</v>
      </c>
      <c r="C6" s="28">
        <v>7.052634640055305</v>
      </c>
      <c r="D6" s="28">
        <v>5.684948795368113</v>
      </c>
      <c r="E6" s="28">
        <v>5.3331718569375077</v>
      </c>
    </row>
    <row r="7" spans="1:5">
      <c r="A7" s="151" t="s">
        <v>80</v>
      </c>
      <c r="B7" s="29">
        <v>7.7096836650685656</v>
      </c>
      <c r="C7" s="28">
        <v>11.091865937076573</v>
      </c>
      <c r="D7" s="28">
        <v>8.2448263600460905</v>
      </c>
      <c r="E7" s="28">
        <v>9.6065514652824184</v>
      </c>
    </row>
    <row r="8" spans="1:5">
      <c r="A8" s="151" t="s">
        <v>81</v>
      </c>
      <c r="B8" s="29">
        <v>8.0670299865179871</v>
      </c>
      <c r="C8" s="28">
        <v>9.0048013548596604</v>
      </c>
      <c r="D8" s="28">
        <v>7.1481802235157721</v>
      </c>
      <c r="E8" s="28">
        <v>6.7248321764134964</v>
      </c>
    </row>
    <row r="9" spans="1:5">
      <c r="A9" s="151" t="s">
        <v>82</v>
      </c>
      <c r="B9" s="29">
        <v>15.686350521272196</v>
      </c>
      <c r="C9" s="28">
        <v>18.716219585043813</v>
      </c>
      <c r="D9" s="28">
        <v>14.690317588403106</v>
      </c>
      <c r="E9" s="28">
        <v>7.6457906010915844</v>
      </c>
    </row>
    <row r="10" spans="1:5">
      <c r="A10" s="151" t="s">
        <v>83</v>
      </c>
      <c r="B10" s="29">
        <v>4.9001704962375259</v>
      </c>
      <c r="C10" s="28">
        <v>5.1877960929321008</v>
      </c>
      <c r="D10" s="28">
        <v>4.4286904126674731</v>
      </c>
      <c r="E10" s="28">
        <v>4.3882775417373034</v>
      </c>
    </row>
    <row r="11" spans="1:5">
      <c r="A11" s="151" t="s">
        <v>84</v>
      </c>
      <c r="B11" s="29">
        <v>10.003259552269746</v>
      </c>
      <c r="C11" s="28">
        <v>10.801361798744615</v>
      </c>
      <c r="D11" s="28">
        <v>9.8072870713040405</v>
      </c>
      <c r="E11" s="28">
        <v>10.39487119295805</v>
      </c>
    </row>
    <row r="12" spans="1:5">
      <c r="A12" s="151" t="s">
        <v>85</v>
      </c>
      <c r="B12" s="29">
        <v>10.646448794238438</v>
      </c>
      <c r="C12" s="28">
        <v>11.907597010185199</v>
      </c>
      <c r="D12" s="28">
        <v>8.8932831018550242</v>
      </c>
      <c r="E12" s="28">
        <v>7.5963373906800706</v>
      </c>
    </row>
    <row r="13" spans="1:5">
      <c r="A13" s="151" t="s">
        <v>86</v>
      </c>
      <c r="B13" s="29">
        <v>5.6738198156193818</v>
      </c>
      <c r="C13" s="28">
        <v>5.4780663685251314</v>
      </c>
      <c r="D13" s="28">
        <v>4.1676541599254113</v>
      </c>
      <c r="E13" s="28">
        <v>4.4020922285301092</v>
      </c>
    </row>
    <row r="14" spans="1:5">
      <c r="A14" s="151" t="s">
        <v>87</v>
      </c>
      <c r="B14" s="29">
        <v>9.289228263026212</v>
      </c>
      <c r="C14" s="28">
        <v>10.628638073932633</v>
      </c>
      <c r="D14" s="28">
        <v>9.621935122040389</v>
      </c>
      <c r="E14" s="28">
        <v>9.920956385881972</v>
      </c>
    </row>
    <row r="15" spans="1:5">
      <c r="A15" s="151" t="s">
        <v>88</v>
      </c>
      <c r="B15" s="29">
        <v>11.632450953264858</v>
      </c>
      <c r="C15" s="28">
        <v>11.667687565797765</v>
      </c>
      <c r="D15" s="28">
        <v>8.6443827873654353</v>
      </c>
      <c r="E15" s="28">
        <v>7.9771188443498255</v>
      </c>
    </row>
    <row r="16" spans="1:5">
      <c r="A16" s="151" t="s">
        <v>89</v>
      </c>
      <c r="B16" s="29">
        <v>12.736101945996086</v>
      </c>
      <c r="C16" s="28">
        <v>16.188375018789994</v>
      </c>
      <c r="D16" s="28">
        <v>11.7595283548373</v>
      </c>
      <c r="E16" s="28">
        <v>10.707851979907398</v>
      </c>
    </row>
    <row r="17" spans="1:5">
      <c r="A17" s="151" t="s">
        <v>90</v>
      </c>
      <c r="B17" s="29">
        <v>5.6875107897060202</v>
      </c>
      <c r="C17" s="28">
        <v>5.686042289180417</v>
      </c>
      <c r="D17" s="28">
        <v>4.1113919293592112</v>
      </c>
      <c r="E17" s="28">
        <v>4.1208037225579899</v>
      </c>
    </row>
    <row r="18" spans="1:5">
      <c r="A18" s="151" t="s">
        <v>91</v>
      </c>
      <c r="B18" s="29">
        <v>10.502826023016169</v>
      </c>
      <c r="C18" s="28">
        <v>11.009879316531352</v>
      </c>
      <c r="D18" s="28">
        <v>8.0907567368799249</v>
      </c>
      <c r="E18" s="28">
        <v>8.2084334640283689</v>
      </c>
    </row>
    <row r="19" spans="1:5">
      <c r="A19" s="151" t="s">
        <v>92</v>
      </c>
      <c r="B19" s="29">
        <v>7.725188698064116</v>
      </c>
      <c r="C19" s="28">
        <v>8.1076459447322957</v>
      </c>
      <c r="D19" s="28">
        <v>7.1987613615499306</v>
      </c>
      <c r="E19" s="28">
        <v>6.3012818112243671</v>
      </c>
    </row>
    <row r="20" spans="1:5">
      <c r="A20" s="151" t="s">
        <v>93</v>
      </c>
      <c r="B20" s="29">
        <v>10.85586975417487</v>
      </c>
      <c r="C20" s="28">
        <v>14.812041630872534</v>
      </c>
      <c r="D20" s="28">
        <v>8.6992593335473192</v>
      </c>
      <c r="E20" s="28">
        <v>11.137569284217639</v>
      </c>
    </row>
    <row r="21" spans="1:5">
      <c r="A21" s="151" t="s">
        <v>94</v>
      </c>
      <c r="B21" s="29">
        <v>5.4027011038360984</v>
      </c>
      <c r="C21" s="28">
        <v>6.5635600451552545</v>
      </c>
      <c r="D21" s="28">
        <v>5.9323638576599027</v>
      </c>
      <c r="E21" s="28">
        <v>6.7913170779363554</v>
      </c>
    </row>
    <row r="22" spans="1:5">
      <c r="A22" s="151" t="s">
        <v>95</v>
      </c>
      <c r="B22" s="29">
        <v>12.419810694872167</v>
      </c>
      <c r="C22" s="28">
        <v>15.354806262509021</v>
      </c>
      <c r="D22" s="28">
        <v>12.806009058621228</v>
      </c>
      <c r="E22" s="28">
        <v>9.5825726931247655</v>
      </c>
    </row>
    <row r="23" spans="1:5">
      <c r="A23" s="151" t="s">
        <v>96</v>
      </c>
      <c r="B23" s="29">
        <v>9.7704800546182931</v>
      </c>
      <c r="C23" s="28">
        <v>10.339313627781991</v>
      </c>
      <c r="D23" s="28">
        <v>9.360093752617086</v>
      </c>
      <c r="E23" s="28">
        <v>8.5056959354014303</v>
      </c>
    </row>
    <row r="24" spans="1:5">
      <c r="A24" s="151" t="s">
        <v>97</v>
      </c>
      <c r="B24" s="29">
        <v>5.2047682660582968</v>
      </c>
      <c r="C24" s="28">
        <v>6.8863678830760309</v>
      </c>
      <c r="D24" s="28">
        <v>4.8283660175133081</v>
      </c>
      <c r="E24" s="28">
        <v>3.9004838904761918</v>
      </c>
    </row>
    <row r="25" spans="1:5">
      <c r="A25" s="151" t="s">
        <v>98</v>
      </c>
      <c r="B25" s="29">
        <v>13.301060739147614</v>
      </c>
      <c r="C25" s="28">
        <v>10.584965311914345</v>
      </c>
      <c r="D25" s="28">
        <v>7.0579485396197956</v>
      </c>
      <c r="E25" s="28">
        <v>5.6766529646450845</v>
      </c>
    </row>
    <row r="26" spans="1:5">
      <c r="A26" s="151" t="s">
        <v>99</v>
      </c>
      <c r="B26" s="29">
        <v>11.367195344350451</v>
      </c>
      <c r="C26" s="28">
        <v>7.3726054677364328</v>
      </c>
      <c r="D26" s="28">
        <v>5.7787316850464299</v>
      </c>
      <c r="E26" s="28">
        <v>6.3592145190645546</v>
      </c>
    </row>
    <row r="27" spans="1:5">
      <c r="A27" s="151" t="s">
        <v>100</v>
      </c>
      <c r="B27" s="29">
        <v>13.752034951563743</v>
      </c>
      <c r="C27" s="28">
        <v>12.234369791364399</v>
      </c>
      <c r="D27" s="28">
        <v>9.3939999667003278</v>
      </c>
      <c r="E27" s="28">
        <v>9.5558743310908358</v>
      </c>
    </row>
    <row r="28" spans="1:5">
      <c r="A28" s="151" t="s">
        <v>101</v>
      </c>
      <c r="B28" s="29">
        <v>9.5679969309099118</v>
      </c>
      <c r="C28" s="28">
        <v>12.784527235568873</v>
      </c>
      <c r="D28" s="28">
        <v>6.6271060077463391</v>
      </c>
      <c r="E28" s="28">
        <v>4.8659873609079831</v>
      </c>
    </row>
    <row r="29" spans="1:5">
      <c r="A29" s="151" t="s">
        <v>102</v>
      </c>
      <c r="B29" s="29">
        <v>2.2603629074370311</v>
      </c>
      <c r="C29" s="28">
        <v>3.1334562708906812</v>
      </c>
      <c r="D29" s="28">
        <v>2.3011844056237947</v>
      </c>
      <c r="E29" s="28">
        <v>2.2543093761992061</v>
      </c>
    </row>
    <row r="30" spans="1:5">
      <c r="A30" s="151" t="s">
        <v>103</v>
      </c>
      <c r="B30" s="29">
        <v>5.5756827371664599</v>
      </c>
      <c r="C30" s="28">
        <v>7.3136775587335983</v>
      </c>
      <c r="D30" s="28">
        <v>5.7385469313664927</v>
      </c>
      <c r="E30" s="28">
        <v>5.3870258176383166</v>
      </c>
    </row>
    <row r="31" spans="1:5">
      <c r="A31" s="151" t="s">
        <v>104</v>
      </c>
      <c r="B31" s="29">
        <v>9.1768068073958453</v>
      </c>
      <c r="C31" s="28">
        <v>13.139707087417468</v>
      </c>
      <c r="D31" s="28">
        <v>9.9139969496092739</v>
      </c>
      <c r="E31" s="28">
        <v>7.5657748473214967</v>
      </c>
    </row>
    <row r="32" spans="1:5">
      <c r="A32" s="151" t="s">
        <v>105</v>
      </c>
      <c r="B32" s="29">
        <v>12.313359847693881</v>
      </c>
      <c r="C32" s="28">
        <v>11.707635482606635</v>
      </c>
      <c r="D32" s="28">
        <v>8.5037596453474453</v>
      </c>
      <c r="E32" s="28">
        <v>7.2006363487896961</v>
      </c>
    </row>
    <row r="33" spans="1:5">
      <c r="A33" s="151" t="s">
        <v>106</v>
      </c>
      <c r="B33" s="29">
        <v>10.751075099978609</v>
      </c>
      <c r="C33" s="28">
        <v>11.940622463552627</v>
      </c>
      <c r="D33" s="28">
        <v>9.9365462750244085</v>
      </c>
      <c r="E33" s="28">
        <v>7.5826477685904239</v>
      </c>
    </row>
    <row r="34" spans="1:5">
      <c r="A34" s="151" t="s">
        <v>107</v>
      </c>
      <c r="B34" s="29">
        <v>11.418479513336619</v>
      </c>
      <c r="C34" s="28">
        <v>13.07951196001407</v>
      </c>
      <c r="D34" s="28">
        <v>10.44937167670215</v>
      </c>
      <c r="E34" s="28">
        <v>9.9114716590124772</v>
      </c>
    </row>
    <row r="35" spans="1:5">
      <c r="A35" s="151" t="s">
        <v>108</v>
      </c>
      <c r="B35" s="29">
        <v>8.6446405395043975</v>
      </c>
      <c r="C35" s="28">
        <v>12.6183176820092</v>
      </c>
      <c r="D35" s="28">
        <v>10.194545785985891</v>
      </c>
      <c r="E35" s="28">
        <v>8.8878936483875197</v>
      </c>
    </row>
    <row r="36" spans="1:5">
      <c r="A36" s="151" t="s">
        <v>109</v>
      </c>
      <c r="B36" s="29">
        <v>8.2923969971274225</v>
      </c>
      <c r="C36" s="28">
        <v>9.981496434672799</v>
      </c>
      <c r="D36" s="28">
        <v>8.5220617182402787</v>
      </c>
      <c r="E36" s="28">
        <v>8.2146426039620337</v>
      </c>
    </row>
    <row r="37" spans="1:5">
      <c r="A37" s="151" t="s">
        <v>110</v>
      </c>
      <c r="B37" s="29">
        <v>9.7487083689204326</v>
      </c>
      <c r="C37" s="28">
        <v>9.5369076505841761</v>
      </c>
      <c r="D37" s="28">
        <v>6.9672705509841615</v>
      </c>
      <c r="E37" s="28">
        <v>6.6748433256111781</v>
      </c>
    </row>
    <row r="38" spans="1:5">
      <c r="A38" s="151" t="s">
        <v>111</v>
      </c>
      <c r="B38" s="29">
        <v>5.5359586888905197</v>
      </c>
      <c r="C38" s="28">
        <v>11.012463669573277</v>
      </c>
      <c r="D38" s="28">
        <v>7.3558416955881363</v>
      </c>
      <c r="E38" s="28">
        <v>6.2737254933125124</v>
      </c>
    </row>
    <row r="39" spans="1:5">
      <c r="A39" s="151" t="s">
        <v>112</v>
      </c>
      <c r="B39" s="29">
        <v>6.3549046979648773</v>
      </c>
      <c r="C39" s="28">
        <v>7.889681013876479</v>
      </c>
      <c r="D39" s="28">
        <v>7.1700688091752562</v>
      </c>
      <c r="E39" s="28">
        <v>6.6356613278560959</v>
      </c>
    </row>
    <row r="40" spans="1:5" s="45" customFormat="1">
      <c r="A40" s="153" t="s">
        <v>113</v>
      </c>
      <c r="B40" s="156">
        <v>4.9937402706259952</v>
      </c>
      <c r="C40" s="154">
        <v>6.2950661273941151</v>
      </c>
      <c r="D40" s="154">
        <v>5.4816447894747782</v>
      </c>
      <c r="E40" s="154">
        <v>2.6195883328784584</v>
      </c>
    </row>
    <row r="41" spans="1:5" s="35" customFormat="1" ht="15" customHeight="1">
      <c r="B41" s="266" t="s">
        <v>73</v>
      </c>
      <c r="C41" s="267"/>
      <c r="D41" s="267"/>
      <c r="E41" s="267"/>
    </row>
    <row r="42" spans="1:5">
      <c r="B42" s="263" t="s">
        <v>74</v>
      </c>
      <c r="C42" s="264"/>
      <c r="D42" s="264"/>
      <c r="E42" s="264"/>
    </row>
    <row r="43" spans="1:5" s="45" customFormat="1">
      <c r="B43" s="155" t="s">
        <v>75</v>
      </c>
      <c r="C43" s="152" t="s">
        <v>76</v>
      </c>
      <c r="D43" s="152" t="s">
        <v>77</v>
      </c>
      <c r="E43" s="152" t="s">
        <v>78</v>
      </c>
    </row>
    <row r="44" spans="1:5">
      <c r="A44" s="150" t="s">
        <v>75</v>
      </c>
      <c r="B44" s="126">
        <f>CORREL(B$6:B$40,$B$6:$B$40)</f>
        <v>1</v>
      </c>
      <c r="C44" s="5">
        <f>CORREL(C$6:C$40,$B$6:$B$40)</f>
        <v>0.83157763029956855</v>
      </c>
      <c r="D44" s="5">
        <f>CORREL(D$6:D$40,$B$6:$B$40)</f>
        <v>0.79533111506512144</v>
      </c>
      <c r="E44" s="5">
        <f>CORREL(E$6:E$40,$B$6:$B$40)</f>
        <v>0.66195236064997731</v>
      </c>
    </row>
    <row r="45" spans="1:5">
      <c r="A45" s="150" t="s">
        <v>76</v>
      </c>
      <c r="B45" s="126">
        <f>CORREL(B$6:B$40,$C$6:$C$40)</f>
        <v>0.83157763029956855</v>
      </c>
      <c r="C45" s="5">
        <f>CORREL(C$6:C$40,$C$6:$C$40)</f>
        <v>0.99999999999999989</v>
      </c>
      <c r="D45" s="5">
        <f>CORREL(D$6:D$40,$C$6:$C$40)</f>
        <v>0.92630868181120629</v>
      </c>
      <c r="E45" s="5">
        <f>CORREL(E$6:E$40,$C$6:$C$40)</f>
        <v>0.74702990214226705</v>
      </c>
    </row>
    <row r="46" spans="1:5">
      <c r="A46" s="150" t="s">
        <v>77</v>
      </c>
      <c r="B46" s="126">
        <f>CORREL(B$6:B$40,$D$6:$D$40)</f>
        <v>0.79533111506512144</v>
      </c>
      <c r="C46" s="5">
        <f>CORREL(C$6:C$40,$D$6:$D$40)</f>
        <v>0.92630868181120629</v>
      </c>
      <c r="D46" s="5">
        <f>CORREL(D$6:D$40,$D$6:$D$40)</f>
        <v>1</v>
      </c>
      <c r="E46" s="5">
        <f>CORREL(E$6:E$40,$D$6:$D$40)</f>
        <v>0.79757278477952565</v>
      </c>
    </row>
    <row r="47" spans="1:5">
      <c r="A47" s="150" t="s">
        <v>78</v>
      </c>
      <c r="B47" s="126">
        <f>CORREL(B$6:B$40,$E$6:$E$40)</f>
        <v>0.66195236064997731</v>
      </c>
      <c r="C47" s="5">
        <f>CORREL(C$6:C$40,$E$6:$E$40)</f>
        <v>0.74702990214226705</v>
      </c>
      <c r="D47" s="5">
        <f>CORREL(D$6:D$40,$E$6:$E$40)</f>
        <v>0.79757278477952565</v>
      </c>
      <c r="E47" s="5">
        <f>CORREL(E$6:E$40,$E$6:$E$40)</f>
        <v>1</v>
      </c>
    </row>
  </sheetData>
  <mergeCells count="5">
    <mergeCell ref="B3:E3"/>
    <mergeCell ref="B4:E4"/>
    <mergeCell ref="A3:A5"/>
    <mergeCell ref="B42:E42"/>
    <mergeCell ref="B41:E4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47"/>
  <sheetViews>
    <sheetView workbookViewId="0"/>
  </sheetViews>
  <sheetFormatPr defaultRowHeight="15"/>
  <cols>
    <col min="1" max="1" width="27.28515625" style="5" customWidth="1"/>
    <col min="2" max="2" width="9.140625" style="126"/>
    <col min="3" max="16384" width="9.140625" style="5"/>
  </cols>
  <sheetData>
    <row r="1" spans="1:5">
      <c r="A1" s="236" t="s">
        <v>887</v>
      </c>
      <c r="B1" s="5"/>
    </row>
    <row r="2" spans="1:5">
      <c r="B2" s="5"/>
    </row>
    <row r="3" spans="1:5" ht="15" customHeight="1">
      <c r="A3" s="265" t="s">
        <v>68</v>
      </c>
      <c r="B3" s="263" t="s">
        <v>69</v>
      </c>
      <c r="C3" s="264"/>
      <c r="D3" s="264"/>
      <c r="E3" s="264"/>
    </row>
    <row r="4" spans="1:5">
      <c r="A4" s="264"/>
      <c r="B4" s="263" t="s">
        <v>74</v>
      </c>
      <c r="C4" s="264"/>
      <c r="D4" s="264"/>
      <c r="E4" s="264"/>
    </row>
    <row r="5" spans="1:5" s="45" customFormat="1">
      <c r="A5" s="264"/>
      <c r="B5" s="155" t="s">
        <v>75</v>
      </c>
      <c r="C5" s="152" t="s">
        <v>76</v>
      </c>
      <c r="D5" s="152" t="s">
        <v>77</v>
      </c>
      <c r="E5" s="152" t="s">
        <v>78</v>
      </c>
    </row>
    <row r="6" spans="1:5">
      <c r="A6" s="151" t="s">
        <v>79</v>
      </c>
      <c r="B6" s="29">
        <v>1.65262796906704</v>
      </c>
      <c r="C6" s="28">
        <v>1.8654812603390754</v>
      </c>
      <c r="D6" s="28">
        <v>0.80178173837240096</v>
      </c>
      <c r="E6" s="28">
        <v>1.5382991723816266</v>
      </c>
    </row>
    <row r="7" spans="1:5">
      <c r="A7" s="151" t="s">
        <v>80</v>
      </c>
      <c r="B7" s="29">
        <v>1.494375047197384</v>
      </c>
      <c r="C7" s="28">
        <v>0.7335641790408145</v>
      </c>
      <c r="D7" s="28">
        <v>0.48368198614659291</v>
      </c>
      <c r="E7" s="28">
        <v>0.98794257010616193</v>
      </c>
    </row>
    <row r="8" spans="1:5">
      <c r="A8" s="151" t="s">
        <v>81</v>
      </c>
      <c r="B8" s="29">
        <v>3.5181534852734258</v>
      </c>
      <c r="C8" s="28">
        <v>2.4234995281076164</v>
      </c>
      <c r="D8" s="28">
        <v>1.2323089885865244</v>
      </c>
      <c r="E8" s="28">
        <v>1.690070641759962</v>
      </c>
    </row>
    <row r="9" spans="1:5">
      <c r="A9" s="151" t="s">
        <v>82</v>
      </c>
      <c r="B9" s="29">
        <v>14.756220159490971</v>
      </c>
      <c r="C9" s="28">
        <v>10.465975652781436</v>
      </c>
      <c r="D9" s="28">
        <v>7.0067108307354671</v>
      </c>
      <c r="E9" s="28">
        <v>4.6296348886401617</v>
      </c>
    </row>
    <row r="10" spans="1:5">
      <c r="A10" s="151" t="s">
        <v>83</v>
      </c>
      <c r="B10" s="29">
        <v>1.6054848917514271</v>
      </c>
      <c r="C10" s="28">
        <v>1.7262556045292916</v>
      </c>
      <c r="D10" s="28">
        <v>1.1771427560385099</v>
      </c>
      <c r="E10" s="28">
        <v>1.4469454111401416</v>
      </c>
    </row>
    <row r="11" spans="1:5">
      <c r="A11" s="151" t="s">
        <v>84</v>
      </c>
      <c r="B11" s="29">
        <v>3.2253349201762949</v>
      </c>
      <c r="C11" s="28">
        <v>1.521837305758881</v>
      </c>
      <c r="D11" s="28">
        <v>0.70121097731360282</v>
      </c>
      <c r="E11" s="28">
        <v>1.2716056759249135</v>
      </c>
    </row>
    <row r="12" spans="1:5">
      <c r="A12" s="151" t="s">
        <v>85</v>
      </c>
      <c r="B12" s="29">
        <v>4.1555608014286518</v>
      </c>
      <c r="C12" s="28">
        <v>2.8380537969678001</v>
      </c>
      <c r="D12" s="28">
        <v>1.4777403866578782</v>
      </c>
      <c r="E12" s="28">
        <v>1.5005467989188441</v>
      </c>
    </row>
    <row r="13" spans="1:5">
      <c r="A13" s="151" t="s">
        <v>86</v>
      </c>
      <c r="B13" s="29">
        <v>1.4878848644657205</v>
      </c>
      <c r="C13" s="28">
        <v>1.538106354817502</v>
      </c>
      <c r="D13" s="28">
        <v>0.66475307199893496</v>
      </c>
      <c r="E13" s="28">
        <v>0.74729513193135311</v>
      </c>
    </row>
    <row r="14" spans="1:5">
      <c r="A14" s="151" t="s">
        <v>87</v>
      </c>
      <c r="B14" s="29">
        <v>3.3620009996874396</v>
      </c>
      <c r="C14" s="28">
        <v>2.8144396938908374</v>
      </c>
      <c r="D14" s="28">
        <v>2.1293866681174212</v>
      </c>
      <c r="E14" s="28">
        <v>3.0323347528202356</v>
      </c>
    </row>
    <row r="15" spans="1:5">
      <c r="A15" s="151" t="s">
        <v>88</v>
      </c>
      <c r="B15" s="29">
        <v>3.0630532471703455</v>
      </c>
      <c r="C15" s="28">
        <v>1.5376340697503816</v>
      </c>
      <c r="D15" s="28">
        <v>0.81742270458853716</v>
      </c>
      <c r="E15" s="28">
        <v>1.2084422452602872</v>
      </c>
    </row>
    <row r="16" spans="1:5">
      <c r="A16" s="151" t="s">
        <v>89</v>
      </c>
      <c r="B16" s="29">
        <v>4.5055025846386254</v>
      </c>
      <c r="C16" s="28">
        <v>4.8487853734790605</v>
      </c>
      <c r="D16" s="28">
        <v>2.2839289973932497</v>
      </c>
      <c r="E16" s="28">
        <v>2.684563919896966</v>
      </c>
    </row>
    <row r="17" spans="1:5">
      <c r="A17" s="151" t="s">
        <v>90</v>
      </c>
      <c r="B17" s="29">
        <v>1.5452808337229413</v>
      </c>
      <c r="C17" s="28">
        <v>1.2644584043318818</v>
      </c>
      <c r="D17" s="28">
        <v>0.82702739653308099</v>
      </c>
      <c r="E17" s="28">
        <v>0.68384529675704098</v>
      </c>
    </row>
    <row r="18" spans="1:5">
      <c r="A18" s="151" t="s">
        <v>91</v>
      </c>
      <c r="B18" s="29">
        <v>4.6854198463722474</v>
      </c>
      <c r="C18" s="28">
        <v>3.31613255717699</v>
      </c>
      <c r="D18" s="28">
        <v>0.91699442815523835</v>
      </c>
      <c r="E18" s="28">
        <v>0.88132560082242528</v>
      </c>
    </row>
    <row r="19" spans="1:5">
      <c r="A19" s="151" t="s">
        <v>92</v>
      </c>
      <c r="B19" s="29">
        <v>2.674077371801816</v>
      </c>
      <c r="C19" s="28">
        <v>2.4421778546318818</v>
      </c>
      <c r="D19" s="28">
        <v>1.415486443062004</v>
      </c>
      <c r="E19" s="28">
        <v>2.0667152488533449</v>
      </c>
    </row>
    <row r="20" spans="1:5">
      <c r="A20" s="151" t="s">
        <v>93</v>
      </c>
      <c r="B20" s="29">
        <v>6.4770223696843061</v>
      </c>
      <c r="C20" s="28">
        <v>6.4267369448461658</v>
      </c>
      <c r="D20" s="28">
        <v>4.5715182345326966</v>
      </c>
      <c r="E20" s="28">
        <v>5.1149870605799013</v>
      </c>
    </row>
    <row r="21" spans="1:5">
      <c r="A21" s="151" t="s">
        <v>94</v>
      </c>
      <c r="B21" s="29">
        <v>1.7477997468316142</v>
      </c>
      <c r="C21" s="28">
        <v>1.0805660894733766</v>
      </c>
      <c r="D21" s="28">
        <v>0.82825261412922591</v>
      </c>
      <c r="E21" s="28">
        <v>1.8530753501802653</v>
      </c>
    </row>
    <row r="22" spans="1:5">
      <c r="A22" s="151" t="s">
        <v>95</v>
      </c>
      <c r="B22" s="29">
        <v>4.5109143151881881</v>
      </c>
      <c r="C22" s="28">
        <v>4.2305862630863356</v>
      </c>
      <c r="D22" s="28">
        <v>2.0853842446007533</v>
      </c>
      <c r="E22" s="28">
        <v>2.6063740127960906</v>
      </c>
    </row>
    <row r="23" spans="1:5">
      <c r="A23" s="151" t="s">
        <v>96</v>
      </c>
      <c r="B23" s="29">
        <v>2.6255361789713509</v>
      </c>
      <c r="C23" s="28">
        <v>2.3273762878567417</v>
      </c>
      <c r="D23" s="28">
        <v>1.1342841878429775</v>
      </c>
      <c r="E23" s="28">
        <v>1.2071679767358625</v>
      </c>
    </row>
    <row r="24" spans="1:5">
      <c r="A24" s="151" t="s">
        <v>97</v>
      </c>
      <c r="B24" s="29">
        <v>0.80898903285682788</v>
      </c>
      <c r="C24" s="28">
        <v>0.87041445578372001</v>
      </c>
      <c r="D24" s="28">
        <v>0.36281896772777461</v>
      </c>
      <c r="E24" s="28">
        <v>0.32081973646463047</v>
      </c>
    </row>
    <row r="25" spans="1:5">
      <c r="A25" s="151" t="s">
        <v>98</v>
      </c>
      <c r="B25" s="29">
        <v>5.9021759134252836</v>
      </c>
      <c r="C25" s="28">
        <v>3.5438069352582979</v>
      </c>
      <c r="D25" s="28">
        <v>1.644130236458818</v>
      </c>
      <c r="E25" s="28">
        <v>1.5902754646220238</v>
      </c>
    </row>
    <row r="26" spans="1:5">
      <c r="A26" s="151" t="s">
        <v>99</v>
      </c>
      <c r="B26" s="29">
        <v>3.0057896966087081</v>
      </c>
      <c r="C26" s="28">
        <v>0.91095949944858556</v>
      </c>
      <c r="D26" s="28">
        <v>0.33868528255567648</v>
      </c>
      <c r="E26" s="28">
        <v>1.4036805481249053</v>
      </c>
    </row>
    <row r="27" spans="1:5">
      <c r="A27" s="151" t="s">
        <v>100</v>
      </c>
      <c r="B27" s="29">
        <v>4.8727143531418511</v>
      </c>
      <c r="C27" s="28">
        <v>1.8525079131234552</v>
      </c>
      <c r="D27" s="28">
        <v>1.0929337893781916</v>
      </c>
      <c r="E27" s="28">
        <v>2.3887288385197354</v>
      </c>
    </row>
    <row r="28" spans="1:5">
      <c r="A28" s="151" t="s">
        <v>101</v>
      </c>
      <c r="B28" s="29">
        <v>4.4616948708125497</v>
      </c>
      <c r="C28" s="28">
        <v>8.3592191760739833</v>
      </c>
      <c r="D28" s="28">
        <v>6.248704671676804</v>
      </c>
      <c r="E28" s="28">
        <v>5.9585256161445752</v>
      </c>
    </row>
    <row r="29" spans="1:5">
      <c r="A29" s="151" t="s">
        <v>102</v>
      </c>
      <c r="B29" s="29">
        <v>0.57779200471451642</v>
      </c>
      <c r="C29" s="28">
        <v>0.42337907902834615</v>
      </c>
      <c r="D29" s="28">
        <v>0.194785824071633</v>
      </c>
      <c r="E29" s="28">
        <v>0.36756935788266298</v>
      </c>
    </row>
    <row r="30" spans="1:5">
      <c r="A30" s="151" t="s">
        <v>103</v>
      </c>
      <c r="B30" s="29">
        <v>1.5667239324988436</v>
      </c>
      <c r="C30" s="28">
        <v>1.1665683808126568</v>
      </c>
      <c r="D30" s="28">
        <v>1.0615764774343817</v>
      </c>
      <c r="E30" s="28">
        <v>1.7645132833938382</v>
      </c>
    </row>
    <row r="31" spans="1:5">
      <c r="A31" s="151" t="s">
        <v>104</v>
      </c>
      <c r="B31" s="29">
        <v>2.664877695216703</v>
      </c>
      <c r="C31" s="28">
        <v>2.73806562313974</v>
      </c>
      <c r="D31" s="28">
        <v>1.6480425797852842</v>
      </c>
      <c r="E31" s="28">
        <v>1.8538329431274918</v>
      </c>
    </row>
    <row r="32" spans="1:5">
      <c r="A32" s="151" t="s">
        <v>105</v>
      </c>
      <c r="B32" s="29">
        <v>3.1091886373501012</v>
      </c>
      <c r="C32" s="28">
        <v>2.0395154032149816</v>
      </c>
      <c r="D32" s="28">
        <v>1.0073478077055327</v>
      </c>
      <c r="E32" s="28">
        <v>0.92007252880410095</v>
      </c>
    </row>
    <row r="33" spans="1:5">
      <c r="A33" s="151" t="s">
        <v>106</v>
      </c>
      <c r="B33" s="29">
        <v>3.1960325769275566</v>
      </c>
      <c r="C33" s="28">
        <v>3.272542378863768</v>
      </c>
      <c r="D33" s="28">
        <v>1.7215848127371796</v>
      </c>
      <c r="E33" s="28">
        <v>2.3772427276756178</v>
      </c>
    </row>
    <row r="34" spans="1:5">
      <c r="A34" s="151" t="s">
        <v>107</v>
      </c>
      <c r="B34" s="29">
        <v>7.3177293651415818</v>
      </c>
      <c r="C34" s="28">
        <v>6.8402452433984546</v>
      </c>
      <c r="D34" s="28">
        <v>5.0715993322550554</v>
      </c>
      <c r="E34" s="28">
        <v>4.4694793554701633</v>
      </c>
    </row>
    <row r="35" spans="1:5">
      <c r="A35" s="151" t="s">
        <v>108</v>
      </c>
      <c r="B35" s="29">
        <v>4.102068438368625</v>
      </c>
      <c r="C35" s="28">
        <v>3.5671222755745498</v>
      </c>
      <c r="D35" s="28">
        <v>1.9220872932668547</v>
      </c>
      <c r="E35" s="28">
        <v>2.6852886219973748</v>
      </c>
    </row>
    <row r="36" spans="1:5">
      <c r="A36" s="151" t="s">
        <v>109</v>
      </c>
      <c r="B36" s="29">
        <v>2.5476563746414675</v>
      </c>
      <c r="C36" s="28">
        <v>2.9414328789148119</v>
      </c>
      <c r="D36" s="28">
        <v>1.4778740882328696</v>
      </c>
      <c r="E36" s="28">
        <v>2.5901026076392135</v>
      </c>
    </row>
    <row r="37" spans="1:5">
      <c r="A37" s="151" t="s">
        <v>110</v>
      </c>
      <c r="B37" s="29">
        <v>2.6224413525331216</v>
      </c>
      <c r="C37" s="28">
        <v>1.6436947811041849</v>
      </c>
      <c r="D37" s="28">
        <v>0.89256844266666613</v>
      </c>
      <c r="E37" s="28">
        <v>1.0082177509902674</v>
      </c>
    </row>
    <row r="38" spans="1:5">
      <c r="A38" s="151" t="s">
        <v>111</v>
      </c>
      <c r="B38" s="29">
        <v>2.2811068559674124</v>
      </c>
      <c r="C38" s="28">
        <v>4.4529133251985833</v>
      </c>
      <c r="D38" s="28">
        <v>2.3912789516185149</v>
      </c>
      <c r="E38" s="28">
        <v>2.0677001874812975</v>
      </c>
    </row>
    <row r="39" spans="1:5">
      <c r="A39" s="151" t="s">
        <v>112</v>
      </c>
      <c r="B39" s="29">
        <v>1.2882716288341614</v>
      </c>
      <c r="C39" s="28">
        <v>0.90087925518659506</v>
      </c>
      <c r="D39" s="28">
        <v>1.2735206352942436</v>
      </c>
      <c r="E39" s="28">
        <v>1.2061333746545957</v>
      </c>
    </row>
    <row r="40" spans="1:5" s="45" customFormat="1">
      <c r="A40" s="153" t="s">
        <v>113</v>
      </c>
      <c r="B40" s="156">
        <v>1.9033384522055257</v>
      </c>
      <c r="C40" s="154">
        <v>1.035677178287413</v>
      </c>
      <c r="D40" s="154">
        <v>0.58405018235607553</v>
      </c>
      <c r="E40" s="154">
        <v>0.94988431554108799</v>
      </c>
    </row>
    <row r="41" spans="1:5" s="35" customFormat="1" ht="15" customHeight="1">
      <c r="B41" s="266" t="s">
        <v>69</v>
      </c>
      <c r="C41" s="267"/>
      <c r="D41" s="267"/>
      <c r="E41" s="267"/>
    </row>
    <row r="42" spans="1:5">
      <c r="B42" s="263" t="s">
        <v>74</v>
      </c>
      <c r="C42" s="264"/>
      <c r="D42" s="264"/>
      <c r="E42" s="264"/>
    </row>
    <row r="43" spans="1:5" s="45" customFormat="1">
      <c r="B43" s="155" t="s">
        <v>75</v>
      </c>
      <c r="C43" s="152" t="s">
        <v>76</v>
      </c>
      <c r="D43" s="152" t="s">
        <v>77</v>
      </c>
      <c r="E43" s="152" t="s">
        <v>78</v>
      </c>
    </row>
    <row r="44" spans="1:5">
      <c r="A44" s="150" t="s">
        <v>75</v>
      </c>
      <c r="B44" s="126">
        <f>CORREL(B$6:B$40,$B$6:$B$40)</f>
        <v>1</v>
      </c>
      <c r="C44" s="5">
        <f>CORREL(C$6:C$40,$B$6:$B$40)</f>
        <v>0.84567324680800871</v>
      </c>
      <c r="D44" s="5">
        <f>CORREL(D$6:D$40,$B$6:$B$40)</f>
        <v>0.7937406886966506</v>
      </c>
      <c r="E44" s="5">
        <f>CORREL(E$6:E$40,$B$6:$B$40)</f>
        <v>0.66793351920259225</v>
      </c>
    </row>
    <row r="45" spans="1:5">
      <c r="A45" s="150" t="s">
        <v>76</v>
      </c>
      <c r="B45" s="126">
        <f>CORREL(B$6:B$40,$C$6:$C$40)</f>
        <v>0.84567324680800871</v>
      </c>
      <c r="C45" s="5">
        <f>CORREL(C$6:C$40,$C$6:$C$40)</f>
        <v>1</v>
      </c>
      <c r="D45" s="5">
        <f>CORREL(D$6:D$40,$C$6:$C$40)</f>
        <v>0.96588007031331335</v>
      </c>
      <c r="E45" s="5">
        <f>CORREL(E$6:E$40,$C$6:$C$40)</f>
        <v>0.87716052145073475</v>
      </c>
    </row>
    <row r="46" spans="1:5">
      <c r="A46" s="150" t="s">
        <v>77</v>
      </c>
      <c r="B46" s="126">
        <f>CORREL(B$6:B$40,$D$6:$D$40)</f>
        <v>0.7937406886966506</v>
      </c>
      <c r="C46" s="5">
        <f>CORREL(C$6:C$40,$D$6:$D$40)</f>
        <v>0.96588007031331335</v>
      </c>
      <c r="D46" s="5">
        <f>CORREL(D$6:D$40,$D$6:$D$40)</f>
        <v>1</v>
      </c>
      <c r="E46" s="5">
        <f>CORREL(E$6:E$40,$D$6:$D$40)</f>
        <v>0.92116253540312942</v>
      </c>
    </row>
    <row r="47" spans="1:5">
      <c r="A47" s="150" t="s">
        <v>78</v>
      </c>
      <c r="B47" s="126">
        <f>CORREL(B$6:B$40,$E$6:$E$40)</f>
        <v>0.66793351920259225</v>
      </c>
      <c r="C47" s="5">
        <f>CORREL(C$6:C$40,$E$6:$E$40)</f>
        <v>0.87716052145073475</v>
      </c>
      <c r="D47" s="5">
        <f>CORREL(D$6:D$40,$E$6:$E$40)</f>
        <v>0.92116253540312942</v>
      </c>
      <c r="E47" s="5">
        <f>CORREL(E$6:E$40,$E$6:$E$40)</f>
        <v>1</v>
      </c>
    </row>
  </sheetData>
  <mergeCells count="5">
    <mergeCell ref="B4:E4"/>
    <mergeCell ref="A3:A5"/>
    <mergeCell ref="B3:E3"/>
    <mergeCell ref="B41:E41"/>
    <mergeCell ref="B42:E42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Q47"/>
  <sheetViews>
    <sheetView workbookViewId="0"/>
  </sheetViews>
  <sheetFormatPr defaultColWidth="22.5703125" defaultRowHeight="15"/>
  <cols>
    <col min="1" max="1" width="20.140625" style="117" bestFit="1" customWidth="1"/>
    <col min="2" max="5" width="5" style="117" bestFit="1" customWidth="1"/>
    <col min="6" max="6" width="5.28515625" style="117" bestFit="1" customWidth="1"/>
    <col min="7" max="10" width="5" style="117" bestFit="1" customWidth="1"/>
    <col min="11" max="11" width="5.28515625" style="117" bestFit="1" customWidth="1"/>
    <col min="12" max="15" width="5" style="117" bestFit="1" customWidth="1"/>
    <col min="16" max="16" width="5.5703125" style="117" bestFit="1" customWidth="1"/>
    <col min="17" max="41" width="15.5703125" style="173" customWidth="1"/>
    <col min="42" max="16384" width="22.5703125" style="173"/>
  </cols>
  <sheetData>
    <row r="1" spans="1:16">
      <c r="A1" s="236" t="s">
        <v>888</v>
      </c>
    </row>
    <row r="4" spans="1:16" ht="15.75" customHeight="1">
      <c r="A4" s="108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</row>
    <row r="5" spans="1:16" ht="15.75" customHeight="1">
      <c r="A5" s="108" t="s">
        <v>114</v>
      </c>
      <c r="B5" s="214" t="s">
        <v>781</v>
      </c>
      <c r="C5" s="214"/>
      <c r="D5" s="214"/>
      <c r="E5" s="214"/>
      <c r="F5" s="214"/>
      <c r="G5" s="214" t="s">
        <v>782</v>
      </c>
      <c r="H5" s="214"/>
      <c r="I5" s="214"/>
      <c r="J5" s="214"/>
      <c r="K5" s="214"/>
      <c r="L5" s="214" t="s">
        <v>783</v>
      </c>
      <c r="M5" s="214"/>
      <c r="N5" s="214"/>
      <c r="O5" s="214"/>
      <c r="P5" s="214"/>
    </row>
    <row r="6" spans="1:16">
      <c r="A6" s="109"/>
      <c r="B6" s="111" t="s">
        <v>74</v>
      </c>
      <c r="C6" s="110"/>
      <c r="D6" s="110"/>
      <c r="E6" s="110"/>
      <c r="F6" s="110"/>
      <c r="G6" s="111" t="s">
        <v>74</v>
      </c>
      <c r="H6" s="110"/>
      <c r="I6" s="110"/>
      <c r="J6" s="110"/>
      <c r="K6" s="110"/>
      <c r="L6" s="111" t="s">
        <v>74</v>
      </c>
      <c r="M6" s="110"/>
      <c r="N6" s="110"/>
      <c r="O6" s="110"/>
      <c r="P6" s="110"/>
    </row>
    <row r="7" spans="1:16" ht="37.5" customHeight="1">
      <c r="A7" s="109"/>
      <c r="B7" s="111">
        <v>2000</v>
      </c>
      <c r="C7" s="111">
        <v>2003</v>
      </c>
      <c r="D7" s="111">
        <v>2006</v>
      </c>
      <c r="E7" s="111">
        <v>2009</v>
      </c>
      <c r="F7" s="78" t="s">
        <v>480</v>
      </c>
      <c r="G7" s="111">
        <v>2000</v>
      </c>
      <c r="H7" s="111">
        <v>2003</v>
      </c>
      <c r="I7" s="111">
        <v>2006</v>
      </c>
      <c r="J7" s="111">
        <v>2009</v>
      </c>
      <c r="K7" s="78" t="s">
        <v>480</v>
      </c>
      <c r="L7" s="111">
        <v>2000</v>
      </c>
      <c r="M7" s="111">
        <v>2003</v>
      </c>
      <c r="N7" s="111">
        <v>2006</v>
      </c>
      <c r="O7" s="111">
        <v>2009</v>
      </c>
      <c r="P7" s="78" t="s">
        <v>480</v>
      </c>
    </row>
    <row r="8" spans="1:16">
      <c r="A8" s="157" t="s">
        <v>79</v>
      </c>
      <c r="B8" s="158">
        <v>0.65404736327104318</v>
      </c>
      <c r="C8" s="158">
        <v>0.65669550712627778</v>
      </c>
      <c r="D8" s="158">
        <v>0.62779057790225756</v>
      </c>
      <c r="E8" s="158">
        <v>0.62790341824966411</v>
      </c>
      <c r="F8" s="202">
        <f t="shared" ref="F8:F42" si="0">CORREL(C8:E8,C$7:E$7)</f>
        <v>-0.86432672458940751</v>
      </c>
      <c r="G8" s="158">
        <v>0.54058289504355095</v>
      </c>
      <c r="H8" s="158">
        <v>0.55417692903668792</v>
      </c>
      <c r="I8" s="158">
        <v>0.52479384516888794</v>
      </c>
      <c r="J8" s="158">
        <v>0.50862442528835228</v>
      </c>
      <c r="K8" s="202">
        <f>CORREL(G8:J8,G$7:J$7)</f>
        <v>-0.82101139268143175</v>
      </c>
      <c r="L8" s="158">
        <v>1.6526279690670408E-2</v>
      </c>
      <c r="M8" s="158">
        <v>1.8654812603390795E-2</v>
      </c>
      <c r="N8" s="158">
        <v>8.0178173837240387E-3</v>
      </c>
      <c r="O8" s="158">
        <v>1.538299172381628E-2</v>
      </c>
      <c r="P8" s="202">
        <f t="shared" ref="P8:P42" si="1">CORREL(M8:O8,M$7:O$7)</f>
        <v>-0.30026708959184673</v>
      </c>
    </row>
    <row r="9" spans="1:16">
      <c r="A9" s="157" t="s">
        <v>80</v>
      </c>
      <c r="B9" s="158">
        <v>0.61813815773887859</v>
      </c>
      <c r="C9" s="158">
        <v>0.58882024914756836</v>
      </c>
      <c r="D9" s="158">
        <v>0.57404086717075109</v>
      </c>
      <c r="E9" s="158">
        <v>0.54127374844166609</v>
      </c>
      <c r="F9" s="202">
        <f t="shared" si="0"/>
        <v>-0.97696676780541447</v>
      </c>
      <c r="G9" s="158">
        <v>0.50361402031545599</v>
      </c>
      <c r="H9" s="158">
        <v>0.50374202409267044</v>
      </c>
      <c r="I9" s="158">
        <v>0.4985085556947822</v>
      </c>
      <c r="J9" s="158">
        <v>0.4690748207189917</v>
      </c>
      <c r="K9" s="202">
        <f t="shared" ref="K9:K42" si="2">CORREL(H9:J9,H$7:J$7)</f>
        <v>-0.92750345112393007</v>
      </c>
      <c r="L9" s="158">
        <v>1.4943750471973851E-2</v>
      </c>
      <c r="M9" s="158">
        <v>7.3356417904081326E-3</v>
      </c>
      <c r="N9" s="158">
        <v>4.836819861465929E-3</v>
      </c>
      <c r="O9" s="158">
        <v>9.8794257010616383E-3</v>
      </c>
      <c r="P9" s="202">
        <f t="shared" si="1"/>
        <v>0.50445152487390699</v>
      </c>
    </row>
    <row r="10" spans="1:16">
      <c r="A10" s="157" t="s">
        <v>81</v>
      </c>
      <c r="B10" s="158">
        <v>0.62980243308508943</v>
      </c>
      <c r="C10" s="158">
        <v>0.61225030741139741</v>
      </c>
      <c r="D10" s="158">
        <v>0.60041783658935632</v>
      </c>
      <c r="E10" s="158">
        <v>0.61472588690332852</v>
      </c>
      <c r="F10" s="202">
        <f t="shared" si="0"/>
        <v>0.1618668632511594</v>
      </c>
      <c r="G10" s="158">
        <v>0.5202404126948118</v>
      </c>
      <c r="H10" s="158">
        <v>0.56838283767455222</v>
      </c>
      <c r="I10" s="158">
        <v>0.53480678259216385</v>
      </c>
      <c r="J10" s="158">
        <v>0.50955201899936864</v>
      </c>
      <c r="K10" s="202">
        <f t="shared" si="2"/>
        <v>-0.996682164369734</v>
      </c>
      <c r="L10" s="158">
        <v>3.518153485273421E-2</v>
      </c>
      <c r="M10" s="158">
        <v>2.4234995281076126E-2</v>
      </c>
      <c r="N10" s="158">
        <v>1.2323089885865227E-2</v>
      </c>
      <c r="O10" s="158">
        <v>1.6900706417599526E-2</v>
      </c>
      <c r="P10" s="202">
        <f t="shared" si="1"/>
        <v>-0.61028748033761382</v>
      </c>
    </row>
    <row r="11" spans="1:16">
      <c r="A11" s="157" t="s">
        <v>82</v>
      </c>
      <c r="B11" s="158">
        <v>0.43504261824708929</v>
      </c>
      <c r="C11" s="158">
        <v>0.37311631348053126</v>
      </c>
      <c r="D11" s="158">
        <v>0.36679555902085514</v>
      </c>
      <c r="E11" s="158">
        <v>0.48364150262814687</v>
      </c>
      <c r="F11" s="202">
        <f t="shared" si="0"/>
        <v>0.84097622308966813</v>
      </c>
      <c r="G11" s="158">
        <v>0.17697509006782924</v>
      </c>
      <c r="H11" s="158">
        <v>0.25047894803590465</v>
      </c>
      <c r="I11" s="158">
        <v>0.24555794839978104</v>
      </c>
      <c r="J11" s="158">
        <v>0.24196948250730321</v>
      </c>
      <c r="K11" s="202">
        <f t="shared" si="2"/>
        <v>-0.99593792330388065</v>
      </c>
      <c r="L11" s="158">
        <v>0.14756220159490968</v>
      </c>
      <c r="M11" s="158">
        <v>0.10465975652781427</v>
      </c>
      <c r="N11" s="158">
        <v>7.0067108307354645E-2</v>
      </c>
      <c r="O11" s="158">
        <v>4.6296348886401564E-2</v>
      </c>
      <c r="P11" s="202">
        <f t="shared" si="1"/>
        <v>-0.99431853750939003</v>
      </c>
    </row>
    <row r="12" spans="1:16">
      <c r="A12" s="157" t="s">
        <v>83</v>
      </c>
      <c r="B12" s="158">
        <v>0.66899977720361081</v>
      </c>
      <c r="C12" s="158">
        <v>0.6629623727346603</v>
      </c>
      <c r="D12" s="158">
        <v>0.65229190051699493</v>
      </c>
      <c r="E12" s="158">
        <v>0.65148286311313186</v>
      </c>
      <c r="F12" s="202">
        <f t="shared" si="0"/>
        <v>-0.89586636466066782</v>
      </c>
      <c r="G12" s="158">
        <v>0.53599198427604533</v>
      </c>
      <c r="H12" s="158">
        <v>0.57151026950530015</v>
      </c>
      <c r="I12" s="158">
        <v>0.54228390639737922</v>
      </c>
      <c r="J12" s="158">
        <v>0.53343998871489506</v>
      </c>
      <c r="K12" s="202">
        <f t="shared" si="2"/>
        <v>-0.95539816143148837</v>
      </c>
      <c r="L12" s="158">
        <v>1.6054848917514235E-2</v>
      </c>
      <c r="M12" s="158">
        <v>1.7262556045292868E-2</v>
      </c>
      <c r="N12" s="158">
        <v>1.177142756038514E-2</v>
      </c>
      <c r="O12" s="158">
        <v>1.4469454111401443E-2</v>
      </c>
      <c r="P12" s="202">
        <f t="shared" si="1"/>
        <v>-0.50863176777482755</v>
      </c>
    </row>
    <row r="13" spans="1:16">
      <c r="A13" s="157" t="s">
        <v>84</v>
      </c>
      <c r="B13" s="158">
        <v>0.59972328941925168</v>
      </c>
      <c r="C13" s="158">
        <v>0.57694796443596563</v>
      </c>
      <c r="D13" s="158">
        <v>0.55653463956236437</v>
      </c>
      <c r="E13" s="158">
        <v>0.55632625598522178</v>
      </c>
      <c r="F13" s="202">
        <f t="shared" si="0"/>
        <v>-0.87038957508596415</v>
      </c>
      <c r="G13" s="158">
        <v>0.47374977219053838</v>
      </c>
      <c r="H13" s="158">
        <v>0.53434285091925238</v>
      </c>
      <c r="I13" s="158">
        <v>0.50911239579707901</v>
      </c>
      <c r="J13" s="158">
        <v>0.46037334457686263</v>
      </c>
      <c r="K13" s="202">
        <f t="shared" si="2"/>
        <v>-0.9835791443648475</v>
      </c>
      <c r="L13" s="158">
        <v>3.2253349201762989E-2</v>
      </c>
      <c r="M13" s="158">
        <v>1.5218373057588802E-2</v>
      </c>
      <c r="N13" s="158">
        <v>7.0121097731360316E-3</v>
      </c>
      <c r="O13" s="158">
        <v>1.2716056759249118E-2</v>
      </c>
      <c r="P13" s="202">
        <f t="shared" si="1"/>
        <v>-0.29747440992743418</v>
      </c>
    </row>
    <row r="14" spans="1:16">
      <c r="A14" s="157" t="s">
        <v>85</v>
      </c>
      <c r="B14" s="158">
        <v>0.60670242202875913</v>
      </c>
      <c r="C14" s="158">
        <v>0.61641860691176664</v>
      </c>
      <c r="D14" s="158">
        <v>0.59584406942109402</v>
      </c>
      <c r="E14" s="158">
        <v>0.59349056523106725</v>
      </c>
      <c r="F14" s="202">
        <f t="shared" si="0"/>
        <v>-0.90889609195163057</v>
      </c>
      <c r="G14" s="158">
        <v>0.51245272152043653</v>
      </c>
      <c r="H14" s="158">
        <v>0.53903933639748614</v>
      </c>
      <c r="I14" s="158">
        <v>0.51508607381140303</v>
      </c>
      <c r="J14" s="158">
        <v>0.48316699780987543</v>
      </c>
      <c r="K14" s="202">
        <f t="shared" si="2"/>
        <v>-0.9966293380987753</v>
      </c>
      <c r="L14" s="158">
        <v>4.1555608014286642E-2</v>
      </c>
      <c r="M14" s="158">
        <v>2.8380537969677974E-2</v>
      </c>
      <c r="N14" s="158">
        <v>1.4777403866578781E-2</v>
      </c>
      <c r="O14" s="158">
        <v>1.5005467989188441E-2</v>
      </c>
      <c r="P14" s="202">
        <f t="shared" si="1"/>
        <v>-0.85861229867440603</v>
      </c>
    </row>
    <row r="15" spans="1:16">
      <c r="A15" s="157" t="s">
        <v>86</v>
      </c>
      <c r="B15" s="158">
        <v>0.69527497305589159</v>
      </c>
      <c r="C15" s="158">
        <v>0.69965348837334651</v>
      </c>
      <c r="D15" s="158">
        <v>0.70534407302596192</v>
      </c>
      <c r="E15" s="158">
        <v>0.67645557073696516</v>
      </c>
      <c r="F15" s="202">
        <f t="shared" si="0"/>
        <v>-0.75795843123287954</v>
      </c>
      <c r="G15" s="158">
        <v>0.54366590194765518</v>
      </c>
      <c r="H15" s="158">
        <v>0.5920867118461125</v>
      </c>
      <c r="I15" s="158">
        <v>0.59065160859422983</v>
      </c>
      <c r="J15" s="158">
        <v>0.56573320460596432</v>
      </c>
      <c r="K15" s="202">
        <f t="shared" si="2"/>
        <v>-0.88922112880918747</v>
      </c>
      <c r="L15" s="158">
        <v>1.4878848644657178E-2</v>
      </c>
      <c r="M15" s="158">
        <v>1.5381063548175016E-2</v>
      </c>
      <c r="N15" s="158">
        <v>6.6475307199893472E-3</v>
      </c>
      <c r="O15" s="158">
        <v>7.4729513193135342E-3</v>
      </c>
      <c r="P15" s="202">
        <f t="shared" si="1"/>
        <v>-0.82005022124587423</v>
      </c>
    </row>
    <row r="16" spans="1:16">
      <c r="A16" s="157" t="s">
        <v>87</v>
      </c>
      <c r="B16" s="158">
        <v>0.62307363685752282</v>
      </c>
      <c r="C16" s="158">
        <v>0.61125236008245298</v>
      </c>
      <c r="D16" s="158">
        <v>0.58889303947118354</v>
      </c>
      <c r="E16" s="158">
        <v>0.60009478168754116</v>
      </c>
      <c r="F16" s="202">
        <f t="shared" si="0"/>
        <v>-0.49901208243059741</v>
      </c>
      <c r="G16" s="158">
        <v>0.5035400723134249</v>
      </c>
      <c r="H16" s="158">
        <v>0.53002096175048918</v>
      </c>
      <c r="I16" s="158">
        <v>0.47476742511349512</v>
      </c>
      <c r="J16" s="158">
        <v>0.47677100715468645</v>
      </c>
      <c r="K16" s="202">
        <f t="shared" si="2"/>
        <v>-0.84959929389125266</v>
      </c>
      <c r="L16" s="158">
        <v>3.3620009996874464E-2</v>
      </c>
      <c r="M16" s="158">
        <v>2.8144396938908325E-2</v>
      </c>
      <c r="N16" s="158">
        <v>2.1293866681174212E-2</v>
      </c>
      <c r="O16" s="158">
        <v>3.0323347528202375E-2</v>
      </c>
      <c r="P16" s="202">
        <f t="shared" si="1"/>
        <v>0.23122034263312635</v>
      </c>
    </row>
    <row r="17" spans="1:17">
      <c r="A17" s="157" t="s">
        <v>88</v>
      </c>
      <c r="B17" s="158">
        <v>0.58226223500629926</v>
      </c>
      <c r="C17" s="158">
        <v>0.57673884786978269</v>
      </c>
      <c r="D17" s="158">
        <v>0.57635222590841118</v>
      </c>
      <c r="E17" s="158">
        <v>0.59917438375749688</v>
      </c>
      <c r="F17" s="202">
        <f t="shared" si="0"/>
        <v>0.85853325143068582</v>
      </c>
      <c r="G17" s="158">
        <v>0.44253028840977049</v>
      </c>
      <c r="H17" s="158">
        <v>0.50820196290606001</v>
      </c>
      <c r="I17" s="158">
        <v>0.497171033135061</v>
      </c>
      <c r="J17" s="158">
        <v>0.50406793692164509</v>
      </c>
      <c r="K17" s="202">
        <f t="shared" si="2"/>
        <v>-0.37090877623564306</v>
      </c>
      <c r="L17" s="158">
        <v>3.063053247170347E-2</v>
      </c>
      <c r="M17" s="158">
        <v>1.5376340697503814E-2</v>
      </c>
      <c r="N17" s="158">
        <v>8.1742270458853624E-3</v>
      </c>
      <c r="O17" s="158">
        <v>1.2084422452602864E-2</v>
      </c>
      <c r="P17" s="202">
        <f t="shared" si="1"/>
        <v>-0.45651630355699602</v>
      </c>
    </row>
    <row r="18" spans="1:17">
      <c r="A18" s="157" t="s">
        <v>89</v>
      </c>
      <c r="B18" s="158">
        <v>0.56103896167050993</v>
      </c>
      <c r="C18" s="158">
        <v>0.51920052711658171</v>
      </c>
      <c r="D18" s="158">
        <v>0.50575116670027565</v>
      </c>
      <c r="E18" s="158">
        <v>0.56468743778277031</v>
      </c>
      <c r="F18" s="202">
        <f t="shared" si="0"/>
        <v>0.73638332368849868</v>
      </c>
      <c r="G18" s="158">
        <v>0.37017563750974403</v>
      </c>
      <c r="H18" s="158">
        <v>0.39721548754889524</v>
      </c>
      <c r="I18" s="158">
        <v>0.40232302100367745</v>
      </c>
      <c r="J18" s="158">
        <v>0.40338188833570265</v>
      </c>
      <c r="K18" s="202">
        <f t="shared" si="2"/>
        <v>0.9350719828346683</v>
      </c>
      <c r="L18" s="158">
        <v>4.5055025846386161E-2</v>
      </c>
      <c r="M18" s="158">
        <v>4.8487853734790587E-2</v>
      </c>
      <c r="N18" s="158">
        <v>2.283928997393251E-2</v>
      </c>
      <c r="O18" s="158">
        <v>2.684563919896964E-2</v>
      </c>
      <c r="P18" s="202">
        <f t="shared" si="1"/>
        <v>-0.78426000904587423</v>
      </c>
    </row>
    <row r="19" spans="1:17">
      <c r="A19" s="157" t="s">
        <v>90</v>
      </c>
      <c r="B19" s="158">
        <v>0.65699623789130823</v>
      </c>
      <c r="C19" s="158">
        <v>0.63789434323317384</v>
      </c>
      <c r="D19" s="158">
        <v>0.67626180843382999</v>
      </c>
      <c r="E19" s="158">
        <v>0.66830690650814439</v>
      </c>
      <c r="F19" s="202">
        <f t="shared" si="0"/>
        <v>0.75094399212420304</v>
      </c>
      <c r="G19" s="158">
        <v>0.58616564341021449</v>
      </c>
      <c r="H19" s="158">
        <v>0.60417379267492832</v>
      </c>
      <c r="I19" s="158">
        <v>0.58793183309925257</v>
      </c>
      <c r="J19" s="158">
        <v>0.58686051209133439</v>
      </c>
      <c r="K19" s="202">
        <f t="shared" si="2"/>
        <v>-0.89231176005751367</v>
      </c>
      <c r="L19" s="158">
        <v>1.5452808337229413E-2</v>
      </c>
      <c r="M19" s="158">
        <v>1.2644584043318856E-2</v>
      </c>
      <c r="N19" s="158">
        <v>8.2702739653308065E-3</v>
      </c>
      <c r="O19" s="158">
        <v>6.838452967570418E-3</v>
      </c>
      <c r="P19" s="202">
        <f t="shared" si="1"/>
        <v>-0.95976006766933408</v>
      </c>
    </row>
    <row r="20" spans="1:17">
      <c r="A20" s="157" t="s">
        <v>91</v>
      </c>
      <c r="B20" s="158">
        <v>0.58673386127110883</v>
      </c>
      <c r="C20" s="158">
        <v>0.55703065306511035</v>
      </c>
      <c r="D20" s="158">
        <v>0.55979794455001586</v>
      </c>
      <c r="E20" s="158">
        <v>0.58533078323471777</v>
      </c>
      <c r="F20" s="202">
        <f t="shared" si="0"/>
        <v>0.90695572994887452</v>
      </c>
      <c r="G20" s="158">
        <v>0.46527107472250373</v>
      </c>
      <c r="H20" s="158">
        <v>0.49006517733334076</v>
      </c>
      <c r="I20" s="158">
        <v>0.46188567772267125</v>
      </c>
      <c r="J20" s="158">
        <v>0.45102501880813767</v>
      </c>
      <c r="K20" s="202">
        <f t="shared" si="2"/>
        <v>-0.9687310509268241</v>
      </c>
      <c r="L20" s="158">
        <v>4.6854198463722546E-2</v>
      </c>
      <c r="M20" s="158">
        <v>3.3161325571769928E-2</v>
      </c>
      <c r="N20" s="158">
        <v>9.1699442815523866E-3</v>
      </c>
      <c r="O20" s="158">
        <v>8.813256008224267E-3</v>
      </c>
      <c r="P20" s="202">
        <f t="shared" si="1"/>
        <v>-0.87234441039725619</v>
      </c>
    </row>
    <row r="21" spans="1:17">
      <c r="A21" s="157" t="s">
        <v>92</v>
      </c>
      <c r="B21" s="158">
        <v>0.62234841102243543</v>
      </c>
      <c r="C21" s="158">
        <v>0.59563586601359864</v>
      </c>
      <c r="D21" s="158">
        <v>0.57801889424639452</v>
      </c>
      <c r="E21" s="158">
        <v>0.60498967990426944</v>
      </c>
      <c r="F21" s="202">
        <f t="shared" si="0"/>
        <v>0.34151128259788815</v>
      </c>
      <c r="G21" s="158">
        <v>0.49830585823144635</v>
      </c>
      <c r="H21" s="158">
        <v>0.53678644396033048</v>
      </c>
      <c r="I21" s="158">
        <v>0.50217650316533646</v>
      </c>
      <c r="J21" s="158">
        <v>0.49458209318916546</v>
      </c>
      <c r="K21" s="202">
        <f t="shared" si="2"/>
        <v>-0.93799331421761623</v>
      </c>
      <c r="L21" s="158">
        <v>2.6740773718018203E-2</v>
      </c>
      <c r="M21" s="158">
        <v>2.4421778546318846E-2</v>
      </c>
      <c r="N21" s="158">
        <v>1.4154864430620044E-2</v>
      </c>
      <c r="O21" s="158">
        <v>2.0667152488533461E-2</v>
      </c>
      <c r="P21" s="202">
        <f t="shared" si="1"/>
        <v>-0.36138205281188973</v>
      </c>
    </row>
    <row r="22" spans="1:17">
      <c r="A22" s="157" t="s">
        <v>93</v>
      </c>
      <c r="B22" s="158">
        <v>0.35558463087043335</v>
      </c>
      <c r="C22" s="158">
        <v>0.32971910473450311</v>
      </c>
      <c r="D22" s="158">
        <v>0.35857917589249799</v>
      </c>
      <c r="E22" s="158">
        <v>0.39230145746575906</v>
      </c>
      <c r="F22" s="202">
        <f t="shared" si="0"/>
        <v>0.99899548203667277</v>
      </c>
      <c r="G22" s="158">
        <v>0.31558481595670873</v>
      </c>
      <c r="H22" s="158">
        <v>0.23093174747470682</v>
      </c>
      <c r="I22" s="158">
        <v>0.26731000550156847</v>
      </c>
      <c r="J22" s="158">
        <v>0.21671127129650772</v>
      </c>
      <c r="K22" s="202">
        <f t="shared" si="2"/>
        <v>-0.27247053366701307</v>
      </c>
      <c r="L22" s="158">
        <v>6.4770223696842988E-2</v>
      </c>
      <c r="M22" s="158">
        <v>6.4267369448461731E-2</v>
      </c>
      <c r="N22" s="158">
        <v>4.5715182345326892E-2</v>
      </c>
      <c r="O22" s="158">
        <v>5.1149870605798987E-2</v>
      </c>
      <c r="P22" s="202">
        <f t="shared" si="1"/>
        <v>-0.68767711172966972</v>
      </c>
    </row>
    <row r="23" spans="1:17">
      <c r="A23" s="159" t="s">
        <v>94</v>
      </c>
      <c r="B23" s="160">
        <v>0.65535997785572175</v>
      </c>
      <c r="C23" s="160">
        <v>0.64215389948236679</v>
      </c>
      <c r="D23" s="160">
        <v>0.63094815857937192</v>
      </c>
      <c r="E23" s="160">
        <v>0.60060462946020676</v>
      </c>
      <c r="F23" s="202">
        <f t="shared" si="0"/>
        <v>-0.96641189673427008</v>
      </c>
      <c r="G23" s="160">
        <v>0.46510703499996697</v>
      </c>
      <c r="H23" s="160">
        <v>0.50153323276814765</v>
      </c>
      <c r="I23" s="160">
        <v>0.48636063467554519</v>
      </c>
      <c r="J23" s="160">
        <v>0.45029752685175672</v>
      </c>
      <c r="K23" s="202">
        <f t="shared" si="2"/>
        <v>-0.97339309912936456</v>
      </c>
      <c r="L23" s="160">
        <v>1.7477997468316121E-2</v>
      </c>
      <c r="M23" s="160">
        <v>1.0805660894733761E-2</v>
      </c>
      <c r="N23" s="160">
        <v>8.2825261412922645E-3</v>
      </c>
      <c r="O23" s="160">
        <v>1.8530753501802628E-2</v>
      </c>
      <c r="P23" s="203">
        <f t="shared" si="1"/>
        <v>0.72337437686603656</v>
      </c>
    </row>
    <row r="24" spans="1:17">
      <c r="A24" s="157" t="s">
        <v>95</v>
      </c>
      <c r="B24" s="158">
        <v>0.59313963609674125</v>
      </c>
      <c r="C24" s="158">
        <v>0.54711504559057189</v>
      </c>
      <c r="D24" s="158">
        <v>0.531251641354756</v>
      </c>
      <c r="E24" s="158">
        <v>0.57748500166148076</v>
      </c>
      <c r="F24" s="202">
        <f t="shared" si="0"/>
        <v>0.64636384750175768</v>
      </c>
      <c r="G24" s="158">
        <v>0.38633939212429164</v>
      </c>
      <c r="H24" s="158">
        <v>0.4408443676457714</v>
      </c>
      <c r="I24" s="158">
        <v>0.41243947464409142</v>
      </c>
      <c r="J24" s="158">
        <v>0.44302373926993771</v>
      </c>
      <c r="K24" s="202">
        <f t="shared" si="2"/>
        <v>6.3860505531380035E-2</v>
      </c>
      <c r="L24" s="158">
        <v>4.5109143151881914E-2</v>
      </c>
      <c r="M24" s="158">
        <v>4.230586263086334E-2</v>
      </c>
      <c r="N24" s="158">
        <v>2.0853842446007555E-2</v>
      </c>
      <c r="O24" s="158">
        <v>2.6063740127960883E-2</v>
      </c>
      <c r="P24" s="202">
        <f t="shared" si="1"/>
        <v>-0.72581899304164066</v>
      </c>
    </row>
    <row r="25" spans="1:17">
      <c r="A25" s="157" t="s">
        <v>96</v>
      </c>
      <c r="B25" s="158">
        <v>0.66062382717706813</v>
      </c>
      <c r="C25" s="158">
        <v>0.61702539836997383</v>
      </c>
      <c r="D25" s="158">
        <v>0.59326052238596805</v>
      </c>
      <c r="E25" s="158">
        <v>0.63804569993436999</v>
      </c>
      <c r="F25" s="202">
        <f t="shared" si="0"/>
        <v>0.46906493809349115</v>
      </c>
      <c r="G25" s="158">
        <v>0.60323790462132842</v>
      </c>
      <c r="H25" s="158">
        <v>0.577493026620299</v>
      </c>
      <c r="I25" s="158">
        <v>0.53579746393864247</v>
      </c>
      <c r="J25" s="158">
        <v>0.54430171480775369</v>
      </c>
      <c r="K25" s="202">
        <f t="shared" si="2"/>
        <v>-0.75324572653283273</v>
      </c>
      <c r="L25" s="158">
        <v>2.6255361789713508E-2</v>
      </c>
      <c r="M25" s="158">
        <v>2.3273762878567458E-2</v>
      </c>
      <c r="N25" s="158">
        <v>1.1342841878429766E-2</v>
      </c>
      <c r="O25" s="158">
        <v>1.2071679767358611E-2</v>
      </c>
      <c r="P25" s="202">
        <f t="shared" si="1"/>
        <v>-0.83749396785274499</v>
      </c>
      <c r="Q25" s="173" t="s">
        <v>481</v>
      </c>
    </row>
    <row r="26" spans="1:17" ht="14.25" customHeight="1">
      <c r="A26" s="157" t="s">
        <v>97</v>
      </c>
      <c r="B26" s="158">
        <v>0.66124619916886662</v>
      </c>
      <c r="C26" s="158">
        <v>0.69937245035811135</v>
      </c>
      <c r="D26" s="158">
        <v>0.72078254620670845</v>
      </c>
      <c r="E26" s="158">
        <v>0.67748184545848011</v>
      </c>
      <c r="F26" s="202">
        <f t="shared" si="0"/>
        <v>-0.50553813800674652</v>
      </c>
      <c r="G26" s="158">
        <v>0.56830559855870388</v>
      </c>
      <c r="H26" s="158">
        <v>0.58050113142053383</v>
      </c>
      <c r="I26" s="158">
        <v>0.57781385482614733</v>
      </c>
      <c r="J26" s="158">
        <v>0.57076380106865232</v>
      </c>
      <c r="K26" s="202">
        <f t="shared" si="2"/>
        <v>-0.96813304033068392</v>
      </c>
      <c r="L26" s="158">
        <v>8.0898903285682791E-3</v>
      </c>
      <c r="M26" s="158">
        <v>8.7041445578372179E-3</v>
      </c>
      <c r="N26" s="158">
        <v>3.6281896772777486E-3</v>
      </c>
      <c r="O26" s="158">
        <v>3.2081973646463087E-3</v>
      </c>
      <c r="P26" s="202">
        <f t="shared" si="1"/>
        <v>-0.89830606919466194</v>
      </c>
      <c r="Q26" s="173" t="s">
        <v>482</v>
      </c>
    </row>
    <row r="27" spans="1:17">
      <c r="A27" s="157" t="s">
        <v>98</v>
      </c>
      <c r="B27" s="158">
        <v>0.53539264249500951</v>
      </c>
      <c r="C27" s="158">
        <v>0.56352789708136131</v>
      </c>
      <c r="D27" s="158">
        <v>0.55117742604864661</v>
      </c>
      <c r="E27" s="158">
        <v>0.56894099327894798</v>
      </c>
      <c r="F27" s="202">
        <f t="shared" si="0"/>
        <v>0.29726733306454595</v>
      </c>
      <c r="G27" s="158">
        <v>0.40400017406734118</v>
      </c>
      <c r="H27" s="158">
        <v>0.46831998165834976</v>
      </c>
      <c r="I27" s="158">
        <v>0.45215189443460685</v>
      </c>
      <c r="J27" s="158">
        <v>0.42935053082954067</v>
      </c>
      <c r="K27" s="202">
        <f t="shared" si="2"/>
        <v>-0.99520570891718818</v>
      </c>
      <c r="L27" s="158">
        <v>5.9021759134252852E-2</v>
      </c>
      <c r="M27" s="158">
        <v>3.5438069352583035E-2</v>
      </c>
      <c r="N27" s="158">
        <v>1.644130236458817E-2</v>
      </c>
      <c r="O27" s="158">
        <v>1.5902754646220249E-2</v>
      </c>
      <c r="P27" s="202">
        <f t="shared" si="1"/>
        <v>-0.87787230456294074</v>
      </c>
    </row>
    <row r="28" spans="1:17">
      <c r="A28" s="157" t="s">
        <v>99</v>
      </c>
      <c r="B28" s="158">
        <v>0.58019713238523918</v>
      </c>
      <c r="C28" s="158">
        <v>0.66706546332496564</v>
      </c>
      <c r="D28" s="158">
        <v>0.6191278034345733</v>
      </c>
      <c r="E28" s="158">
        <v>0.60731271840931844</v>
      </c>
      <c r="F28" s="202">
        <f t="shared" si="0"/>
        <v>-0.94414416077736385</v>
      </c>
      <c r="G28" s="158">
        <v>0.53279447015883774</v>
      </c>
      <c r="H28" s="158">
        <v>0.57330218525203558</v>
      </c>
      <c r="I28" s="158">
        <v>0.53938354121873899</v>
      </c>
      <c r="J28" s="158">
        <v>0.55450988233400167</v>
      </c>
      <c r="K28" s="202">
        <f t="shared" si="2"/>
        <v>-0.55296498084214518</v>
      </c>
      <c r="L28" s="158">
        <v>3.0057896966087103E-2</v>
      </c>
      <c r="M28" s="158">
        <v>9.1095949944858551E-3</v>
      </c>
      <c r="N28" s="158">
        <v>3.3868528255567684E-3</v>
      </c>
      <c r="O28" s="158">
        <v>1.4036805481249059E-2</v>
      </c>
      <c r="P28" s="202">
        <f t="shared" si="1"/>
        <v>0.46222127704428245</v>
      </c>
    </row>
    <row r="29" spans="1:17">
      <c r="A29" s="157" t="s">
        <v>100</v>
      </c>
      <c r="B29" s="158">
        <v>0.50278265164764302</v>
      </c>
      <c r="C29" s="158">
        <v>0.55644726544291145</v>
      </c>
      <c r="D29" s="158">
        <v>0.5459988662875418</v>
      </c>
      <c r="E29" s="158">
        <v>0.54758635135341338</v>
      </c>
      <c r="F29" s="202">
        <f t="shared" si="0"/>
        <v>-0.7868885851183467</v>
      </c>
      <c r="G29" s="158">
        <v>0.35632332922477283</v>
      </c>
      <c r="H29" s="158">
        <v>0.48596242397997991</v>
      </c>
      <c r="I29" s="158">
        <v>0.46466713581776509</v>
      </c>
      <c r="J29" s="158">
        <v>0.45440836718249122</v>
      </c>
      <c r="K29" s="202">
        <f t="shared" si="2"/>
        <v>-0.98021381065642188</v>
      </c>
      <c r="L29" s="158">
        <v>4.8727143531418542E-2</v>
      </c>
      <c r="M29" s="158">
        <v>1.8525079131234558E-2</v>
      </c>
      <c r="N29" s="158">
        <v>1.0929337893781879E-2</v>
      </c>
      <c r="O29" s="158">
        <v>2.3887288385197381E-2</v>
      </c>
      <c r="P29" s="202">
        <f t="shared" si="1"/>
        <v>0.4117821285783298</v>
      </c>
    </row>
    <row r="30" spans="1:17">
      <c r="A30" s="157" t="s">
        <v>101</v>
      </c>
      <c r="B30" s="158">
        <v>0.45000173023816298</v>
      </c>
      <c r="C30" s="158">
        <v>0.37658705305527157</v>
      </c>
      <c r="D30" s="158">
        <v>0.4170140823088323</v>
      </c>
      <c r="E30" s="158">
        <v>0.52400857344398344</v>
      </c>
      <c r="F30" s="202">
        <f t="shared" si="0"/>
        <v>0.96765741406642936</v>
      </c>
      <c r="G30" s="158">
        <v>0.2387430863379974</v>
      </c>
      <c r="H30" s="158">
        <v>0.2787800368317247</v>
      </c>
      <c r="I30" s="158">
        <v>0.30118308836812319</v>
      </c>
      <c r="J30" s="158">
        <v>0.30529168259045203</v>
      </c>
      <c r="K30" s="202">
        <f t="shared" si="2"/>
        <v>0.92898750641298933</v>
      </c>
      <c r="L30" s="158">
        <v>4.4616948708125402E-2</v>
      </c>
      <c r="M30" s="158">
        <v>8.3592191760740037E-2</v>
      </c>
      <c r="N30" s="158">
        <v>6.2487046716767969E-2</v>
      </c>
      <c r="O30" s="158">
        <v>5.9585256161445749E-2</v>
      </c>
      <c r="P30" s="202">
        <f t="shared" si="1"/>
        <v>-0.91606374624805453</v>
      </c>
    </row>
    <row r="31" spans="1:17">
      <c r="A31" s="157" t="s">
        <v>102</v>
      </c>
      <c r="B31" s="158">
        <v>0.66625431953332581</v>
      </c>
      <c r="C31" s="158">
        <v>0.63223052390361245</v>
      </c>
      <c r="D31" s="158">
        <v>0.60616340644322897</v>
      </c>
      <c r="E31" s="158">
        <v>0.61183581507998075</v>
      </c>
      <c r="F31" s="202">
        <f t="shared" si="0"/>
        <v>-0.74384546628836967</v>
      </c>
      <c r="G31" s="158">
        <v>0.59585545192126965</v>
      </c>
      <c r="H31" s="158">
        <v>0.57373807175428948</v>
      </c>
      <c r="I31" s="158">
        <v>0.54763153615209847</v>
      </c>
      <c r="J31" s="158">
        <v>0.52682158047128047</v>
      </c>
      <c r="K31" s="202">
        <f t="shared" si="2"/>
        <v>-0.99788257676457326</v>
      </c>
      <c r="L31" s="158">
        <v>5.7779200471452258E-3</v>
      </c>
      <c r="M31" s="158">
        <v>4.2337907902834674E-3</v>
      </c>
      <c r="N31" s="158">
        <v>1.9478582407163332E-3</v>
      </c>
      <c r="O31" s="158">
        <v>3.6756935788266284E-3</v>
      </c>
      <c r="P31" s="202">
        <f t="shared" si="1"/>
        <v>-0.23413975532464096</v>
      </c>
    </row>
    <row r="32" spans="1:17">
      <c r="A32" s="157" t="s">
        <v>103</v>
      </c>
      <c r="B32" s="158">
        <v>0.65315399536574836</v>
      </c>
      <c r="C32" s="158">
        <v>0.64591059481845003</v>
      </c>
      <c r="D32" s="158">
        <v>0.64678052470502312</v>
      </c>
      <c r="E32" s="158">
        <v>0.64013682002365457</v>
      </c>
      <c r="F32" s="202">
        <f t="shared" si="0"/>
        <v>-0.79949006641758757</v>
      </c>
      <c r="G32" s="158">
        <v>0.54573759867162619</v>
      </c>
      <c r="H32" s="158">
        <v>0.54454874800631736</v>
      </c>
      <c r="I32" s="158">
        <v>0.53536609886832254</v>
      </c>
      <c r="J32" s="158">
        <v>0.51926713262207191</v>
      </c>
      <c r="K32" s="202">
        <f t="shared" si="2"/>
        <v>-0.98775511821655249</v>
      </c>
      <c r="L32" s="158">
        <v>1.5667239324988414E-2</v>
      </c>
      <c r="M32" s="158">
        <v>1.1665683808126576E-2</v>
      </c>
      <c r="N32" s="158">
        <v>1.0615764774343811E-2</v>
      </c>
      <c r="O32" s="158">
        <v>1.7645132833938388E-2</v>
      </c>
      <c r="P32" s="202">
        <f t="shared" si="1"/>
        <v>0.78846340297887874</v>
      </c>
    </row>
    <row r="33" spans="1:17">
      <c r="A33" s="157" t="s">
        <v>104</v>
      </c>
      <c r="B33" s="158">
        <v>0.61611910356475508</v>
      </c>
      <c r="C33" s="158">
        <v>0.59078537314207746</v>
      </c>
      <c r="D33" s="158">
        <v>0.56347242492428551</v>
      </c>
      <c r="E33" s="158">
        <v>0.60955099841353733</v>
      </c>
      <c r="F33" s="202">
        <f t="shared" si="0"/>
        <v>0.40493716547661307</v>
      </c>
      <c r="G33" s="158">
        <v>0.46242557333460765</v>
      </c>
      <c r="H33" s="158">
        <v>0.4914107788239418</v>
      </c>
      <c r="I33" s="158">
        <v>0.46876460085165839</v>
      </c>
      <c r="J33" s="158">
        <v>0.47212534190997091</v>
      </c>
      <c r="K33" s="202">
        <f t="shared" si="2"/>
        <v>-0.78904841193479236</v>
      </c>
      <c r="L33" s="158">
        <v>2.6648776952167021E-2</v>
      </c>
      <c r="M33" s="158">
        <v>2.7380656231397387E-2</v>
      </c>
      <c r="N33" s="158">
        <v>1.6480425797852884E-2</v>
      </c>
      <c r="O33" s="158">
        <v>1.8538329431274911E-2</v>
      </c>
      <c r="P33" s="202">
        <f t="shared" si="1"/>
        <v>-0.76341125954309441</v>
      </c>
    </row>
    <row r="34" spans="1:17">
      <c r="A34" s="157" t="s">
        <v>105</v>
      </c>
      <c r="B34" s="158">
        <v>0.57440272849944873</v>
      </c>
      <c r="C34" s="158">
        <v>0.58807927979398134</v>
      </c>
      <c r="D34" s="158">
        <v>0.60975412920308047</v>
      </c>
      <c r="E34" s="158">
        <v>0.60908138010222956</v>
      </c>
      <c r="F34" s="202">
        <f t="shared" si="0"/>
        <v>0.85205604934373491</v>
      </c>
      <c r="G34" s="158">
        <v>0.41100937946321631</v>
      </c>
      <c r="H34" s="158">
        <v>0.47791481314644846</v>
      </c>
      <c r="I34" s="158">
        <v>0.46942611106051269</v>
      </c>
      <c r="J34" s="158">
        <v>0.4608344165837317</v>
      </c>
      <c r="K34" s="202">
        <f t="shared" si="2"/>
        <v>-0.99999394018755861</v>
      </c>
      <c r="L34" s="158">
        <v>3.109188637350117E-2</v>
      </c>
      <c r="M34" s="158">
        <v>2.0395154032149802E-2</v>
      </c>
      <c r="N34" s="158">
        <v>1.0073478077055331E-2</v>
      </c>
      <c r="O34" s="158">
        <v>9.2007252880410145E-3</v>
      </c>
      <c r="P34" s="202">
        <f t="shared" si="1"/>
        <v>-0.89893793791279986</v>
      </c>
    </row>
    <row r="35" spans="1:17">
      <c r="A35" s="157" t="s">
        <v>106</v>
      </c>
      <c r="B35" s="158">
        <v>0.54980389247601202</v>
      </c>
      <c r="C35" s="158">
        <v>0.54262357013089146</v>
      </c>
      <c r="D35" s="158">
        <v>0.53654320672982103</v>
      </c>
      <c r="E35" s="158">
        <v>0.58376759426188096</v>
      </c>
      <c r="F35" s="202">
        <f t="shared" si="0"/>
        <v>0.80077011343535998</v>
      </c>
      <c r="G35" s="158">
        <v>0.36859841013139477</v>
      </c>
      <c r="H35" s="158">
        <v>0.42842742228248509</v>
      </c>
      <c r="I35" s="158">
        <v>0.41802747187019701</v>
      </c>
      <c r="J35" s="158">
        <v>0.4481532482012337</v>
      </c>
      <c r="K35" s="202">
        <f t="shared" si="2"/>
        <v>0.64456839151223777</v>
      </c>
      <c r="L35" s="158">
        <v>3.1960325769275558E-2</v>
      </c>
      <c r="M35" s="158">
        <v>3.2725423788637617E-2</v>
      </c>
      <c r="N35" s="158">
        <v>1.7215848127371799E-2</v>
      </c>
      <c r="O35" s="158">
        <v>2.3772427276756169E-2</v>
      </c>
      <c r="P35" s="202">
        <f t="shared" si="1"/>
        <v>-0.57497277575618433</v>
      </c>
    </row>
    <row r="36" spans="1:17" ht="24">
      <c r="A36" s="157" t="s">
        <v>107</v>
      </c>
      <c r="B36" s="158">
        <v>0.54338125686260885</v>
      </c>
      <c r="C36" s="158">
        <v>0.49086037007644329</v>
      </c>
      <c r="D36" s="158">
        <v>0.48493537842989581</v>
      </c>
      <c r="E36" s="158">
        <v>0.52687199203949975</v>
      </c>
      <c r="F36" s="202">
        <f t="shared" si="0"/>
        <v>0.79335098605009435</v>
      </c>
      <c r="G36" s="158">
        <v>0.45084399026697664</v>
      </c>
      <c r="H36" s="158">
        <v>0.45672200723964179</v>
      </c>
      <c r="I36" s="158">
        <v>0.44283172087541367</v>
      </c>
      <c r="J36" s="158">
        <v>0.40425784133063553</v>
      </c>
      <c r="K36" s="202">
        <f t="shared" si="2"/>
        <v>-0.96503100993793922</v>
      </c>
      <c r="L36" s="158">
        <v>7.3177293651415787E-2</v>
      </c>
      <c r="M36" s="158">
        <v>6.8402452433984698E-2</v>
      </c>
      <c r="N36" s="158">
        <v>5.0715993322550564E-2</v>
      </c>
      <c r="O36" s="158">
        <v>2.3772427276756169E-2</v>
      </c>
      <c r="P36" s="202">
        <f t="shared" si="1"/>
        <v>-0.99290578482015812</v>
      </c>
    </row>
    <row r="37" spans="1:17">
      <c r="A37" s="157" t="s">
        <v>108</v>
      </c>
      <c r="B37" s="158">
        <v>0.60072074221228011</v>
      </c>
      <c r="C37" s="158">
        <v>0.56158662353679423</v>
      </c>
      <c r="D37" s="158">
        <v>0.51731398773756487</v>
      </c>
      <c r="E37" s="158">
        <v>0.567690163829774</v>
      </c>
      <c r="F37" s="202">
        <f t="shared" si="0"/>
        <v>0.11100308174172616</v>
      </c>
      <c r="G37" s="158">
        <v>0.41834942639055489</v>
      </c>
      <c r="H37" s="158">
        <v>0.46936780668604722</v>
      </c>
      <c r="I37" s="158">
        <v>0.44549881159986671</v>
      </c>
      <c r="J37" s="158">
        <v>0.44604507491960277</v>
      </c>
      <c r="K37" s="202">
        <f t="shared" si="2"/>
        <v>-0.85582881811409839</v>
      </c>
      <c r="L37" s="158">
        <v>4.1020684383686251E-2</v>
      </c>
      <c r="M37" s="158">
        <v>3.5671222755745448E-2</v>
      </c>
      <c r="N37" s="158">
        <v>1.9220872932668505E-2</v>
      </c>
      <c r="O37" s="158">
        <v>2.3772427276756169E-2</v>
      </c>
      <c r="P37" s="202">
        <f t="shared" si="1"/>
        <v>-0.70040432971444921</v>
      </c>
    </row>
    <row r="38" spans="1:17">
      <c r="A38" s="157" t="s">
        <v>109</v>
      </c>
      <c r="B38" s="158">
        <v>0.63656251305411826</v>
      </c>
      <c r="C38" s="158">
        <v>0.6346918446853439</v>
      </c>
      <c r="D38" s="158">
        <v>0.61263535576060657</v>
      </c>
      <c r="E38" s="158">
        <v>0.59938734915750147</v>
      </c>
      <c r="F38" s="202">
        <f t="shared" si="0"/>
        <v>-0.98978365395553325</v>
      </c>
      <c r="G38" s="158">
        <v>0.48940582599537236</v>
      </c>
      <c r="H38" s="158">
        <v>0.52700060895634893</v>
      </c>
      <c r="I38" s="158">
        <v>0.49197435212715396</v>
      </c>
      <c r="J38" s="158">
        <v>0.46530357477479417</v>
      </c>
      <c r="K38" s="202">
        <f t="shared" si="2"/>
        <v>-0.9969571735854883</v>
      </c>
      <c r="L38" s="158">
        <v>2.5476563746414691E-2</v>
      </c>
      <c r="M38" s="158">
        <v>2.941432878914817E-2</v>
      </c>
      <c r="N38" s="158">
        <v>1.4778740882328681E-2</v>
      </c>
      <c r="O38" s="158">
        <v>2.5901026076392129E-2</v>
      </c>
      <c r="P38" s="202">
        <f t="shared" si="1"/>
        <v>-0.22991789521300759</v>
      </c>
    </row>
    <row r="39" spans="1:17">
      <c r="A39" s="157" t="s">
        <v>110</v>
      </c>
      <c r="B39" s="158">
        <v>0.59432287379400106</v>
      </c>
      <c r="C39" s="158">
        <v>0.61109842983828278</v>
      </c>
      <c r="D39" s="158">
        <v>0.59644421049708107</v>
      </c>
      <c r="E39" s="158">
        <v>0.60255870607269046</v>
      </c>
      <c r="F39" s="202">
        <f t="shared" si="0"/>
        <v>-0.58010636631022239</v>
      </c>
      <c r="G39" s="158">
        <v>0.54424288390131992</v>
      </c>
      <c r="H39" s="158">
        <v>0.55945894541063068</v>
      </c>
      <c r="I39" s="158">
        <v>0.54812770065896033</v>
      </c>
      <c r="J39" s="158">
        <v>0.55143385546553281</v>
      </c>
      <c r="K39" s="202">
        <f t="shared" si="2"/>
        <v>-0.68860190615179817</v>
      </c>
      <c r="L39" s="158">
        <v>2.6224413525331232E-2</v>
      </c>
      <c r="M39" s="158">
        <v>1.6436947811041852E-2</v>
      </c>
      <c r="N39" s="158">
        <v>8.9256844266666462E-3</v>
      </c>
      <c r="O39" s="158">
        <v>1.0082177509902694E-2</v>
      </c>
      <c r="P39" s="202">
        <f t="shared" si="1"/>
        <v>-0.7856393242170211</v>
      </c>
    </row>
    <row r="40" spans="1:17">
      <c r="A40" s="157" t="s">
        <v>111</v>
      </c>
      <c r="B40" s="158">
        <v>0.4636326886727366</v>
      </c>
      <c r="C40" s="158">
        <v>0.4045043539799017</v>
      </c>
      <c r="D40" s="158">
        <v>0.40143121386994235</v>
      </c>
      <c r="E40" s="158">
        <v>0.42431707254843365</v>
      </c>
      <c r="F40" s="202">
        <f t="shared" si="0"/>
        <v>0.797522077605197</v>
      </c>
      <c r="G40" s="158">
        <v>0.42409057778760939</v>
      </c>
      <c r="H40" s="158">
        <v>0.32829283574464296</v>
      </c>
      <c r="I40" s="158">
        <v>0.30969144345653421</v>
      </c>
      <c r="J40" s="158">
        <v>0.29581463942615466</v>
      </c>
      <c r="K40" s="202">
        <f t="shared" si="2"/>
        <v>-0.99649165169352005</v>
      </c>
      <c r="L40" s="158">
        <v>2.2811068559674141E-2</v>
      </c>
      <c r="M40" s="158">
        <v>4.4529133251985736E-2</v>
      </c>
      <c r="N40" s="158">
        <v>2.391278951618513E-2</v>
      </c>
      <c r="O40" s="158">
        <v>2.0677001874812979E-2</v>
      </c>
      <c r="P40" s="202">
        <f t="shared" si="1"/>
        <v>-0.92175051836539545</v>
      </c>
    </row>
    <row r="41" spans="1:17">
      <c r="A41" s="157" t="s">
        <v>112</v>
      </c>
      <c r="B41" s="158">
        <v>0.64037417645942107</v>
      </c>
      <c r="C41" s="158">
        <v>0.61236953766526947</v>
      </c>
      <c r="D41" s="158">
        <v>0.58544659026459778</v>
      </c>
      <c r="E41" s="158">
        <v>0.58611025751352697</v>
      </c>
      <c r="F41" s="202">
        <f t="shared" si="0"/>
        <v>-0.85501846867851317</v>
      </c>
      <c r="G41" s="158">
        <v>0.52715844286075808</v>
      </c>
      <c r="H41" s="158">
        <v>0.51087575752294656</v>
      </c>
      <c r="I41" s="158">
        <v>0.47177866679107133</v>
      </c>
      <c r="J41" s="158">
        <v>0.45619602629524764</v>
      </c>
      <c r="K41" s="202">
        <f t="shared" si="2"/>
        <v>-0.97053321798885239</v>
      </c>
      <c r="L41" s="158">
        <v>1.2882716288341622E-2</v>
      </c>
      <c r="M41" s="158">
        <v>9.008792551865966E-3</v>
      </c>
      <c r="N41" s="158">
        <v>1.2735206352942447E-2</v>
      </c>
      <c r="O41" s="158">
        <v>1.2061333746545945E-2</v>
      </c>
      <c r="P41" s="202">
        <f t="shared" si="1"/>
        <v>0.76862703192890502</v>
      </c>
    </row>
    <row r="42" spans="1:17">
      <c r="A42" s="157" t="s">
        <v>113</v>
      </c>
      <c r="B42" s="158">
        <v>0.60858238580126567</v>
      </c>
      <c r="C42" s="158">
        <v>0.58557847683745601</v>
      </c>
      <c r="D42" s="205"/>
      <c r="E42" s="158">
        <v>0.59333984278892637</v>
      </c>
      <c r="F42" s="202">
        <f t="shared" si="0"/>
        <v>1</v>
      </c>
      <c r="G42" s="158">
        <v>0.44741679569121562</v>
      </c>
      <c r="H42" s="158">
        <v>0.45737308542945893</v>
      </c>
      <c r="I42" s="158">
        <v>0.42467853355496971</v>
      </c>
      <c r="J42" s="158">
        <v>0.44228603514632636</v>
      </c>
      <c r="K42" s="202">
        <f t="shared" si="2"/>
        <v>-0.46099817424570699</v>
      </c>
      <c r="L42" s="158">
        <v>1.9033384522055288E-2</v>
      </c>
      <c r="M42" s="158">
        <v>1.035677178287414E-2</v>
      </c>
      <c r="N42" s="158">
        <v>5.8405018235607696E-3</v>
      </c>
      <c r="O42" s="158">
        <v>9.4988431554108767E-3</v>
      </c>
      <c r="P42" s="202">
        <f t="shared" si="1"/>
        <v>-0.17884850678677519</v>
      </c>
    </row>
    <row r="43" spans="1:17">
      <c r="A43" s="204"/>
      <c r="Q43" s="173" t="s">
        <v>483</v>
      </c>
    </row>
    <row r="44" spans="1:17">
      <c r="Q44" s="173" t="s">
        <v>484</v>
      </c>
    </row>
    <row r="45" spans="1:17">
      <c r="Q45" s="173" t="s">
        <v>485</v>
      </c>
    </row>
    <row r="46" spans="1:17">
      <c r="Q46" s="173" t="s">
        <v>486</v>
      </c>
    </row>
    <row r="47" spans="1:17">
      <c r="Q47" s="173" t="s">
        <v>487</v>
      </c>
    </row>
  </sheetData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2"/>
  <sheetViews>
    <sheetView workbookViewId="0"/>
  </sheetViews>
  <sheetFormatPr defaultColWidth="22.5703125" defaultRowHeight="15"/>
  <cols>
    <col min="1" max="1" width="20.140625" style="174" bestFit="1" customWidth="1"/>
    <col min="2" max="5" width="5" style="192" bestFit="1" customWidth="1"/>
    <col min="6" max="6" width="5.5703125" style="173" customWidth="1"/>
    <col min="7" max="7" width="8.5703125" style="173" customWidth="1"/>
    <col min="8" max="8" width="94.42578125" style="173" bestFit="1" customWidth="1"/>
    <col min="9" max="16384" width="22.5703125" style="173"/>
  </cols>
  <sheetData>
    <row r="1" spans="1:6">
      <c r="A1" s="220" t="s">
        <v>739</v>
      </c>
    </row>
    <row r="3" spans="1:6" ht="15.75" customHeight="1">
      <c r="A3" s="108"/>
      <c r="B3" s="107"/>
      <c r="C3" s="107"/>
      <c r="D3" s="107"/>
      <c r="E3" s="107"/>
      <c r="F3" s="110"/>
    </row>
    <row r="4" spans="1:6" ht="15.75" customHeight="1">
      <c r="C4" s="106"/>
      <c r="D4" s="106"/>
      <c r="E4" s="106"/>
      <c r="F4" s="106"/>
    </row>
    <row r="5" spans="1:6" ht="15.75" thickBot="1">
      <c r="A5" s="105"/>
      <c r="B5" s="201" t="s">
        <v>706</v>
      </c>
      <c r="C5" s="107"/>
      <c r="D5" s="107"/>
      <c r="E5" s="107"/>
      <c r="F5" s="110"/>
    </row>
    <row r="6" spans="1:6" ht="37.5" customHeight="1" thickBot="1">
      <c r="A6" s="104" t="s">
        <v>114</v>
      </c>
      <c r="B6" s="76">
        <v>2000</v>
      </c>
      <c r="C6" s="76">
        <v>2003</v>
      </c>
      <c r="D6" s="76">
        <v>2006</v>
      </c>
      <c r="E6" s="77">
        <v>2009</v>
      </c>
      <c r="F6" s="78"/>
    </row>
    <row r="7" spans="1:6">
      <c r="A7" s="79" t="s">
        <v>79</v>
      </c>
      <c r="B7" s="80">
        <v>6.1102935668579557E-2</v>
      </c>
      <c r="C7" s="80">
        <v>7.0526346400553191E-2</v>
      </c>
      <c r="D7" s="80">
        <v>5.6849487953681083E-2</v>
      </c>
      <c r="E7" s="81">
        <v>5.3331718569375131E-2</v>
      </c>
      <c r="F7" s="44"/>
    </row>
    <row r="8" spans="1:6">
      <c r="A8" s="82" t="s">
        <v>80</v>
      </c>
      <c r="B8" s="83">
        <v>7.7096836650685577E-2</v>
      </c>
      <c r="C8" s="83">
        <v>0.11091865937076577</v>
      </c>
      <c r="D8" s="83">
        <v>8.2448263600460925E-2</v>
      </c>
      <c r="E8" s="84">
        <v>9.6065514652824119E-2</v>
      </c>
      <c r="F8" s="44"/>
    </row>
    <row r="9" spans="1:6">
      <c r="A9" s="82" t="s">
        <v>81</v>
      </c>
      <c r="B9" s="83">
        <v>8.0670299865179734E-2</v>
      </c>
      <c r="C9" s="83">
        <v>9.0048013548596609E-2</v>
      </c>
      <c r="D9" s="83">
        <v>7.1481802235157696E-2</v>
      </c>
      <c r="E9" s="84">
        <v>6.7248321764134797E-2</v>
      </c>
      <c r="F9" s="44"/>
    </row>
    <row r="10" spans="1:6">
      <c r="A10" s="82" t="s">
        <v>82</v>
      </c>
      <c r="B10" s="83">
        <v>0.15686350521272188</v>
      </c>
      <c r="C10" s="83">
        <v>0.18716219585043814</v>
      </c>
      <c r="D10" s="83">
        <v>0.14690317588403112</v>
      </c>
      <c r="E10" s="84">
        <v>7.645790601091576E-2</v>
      </c>
      <c r="F10" s="44"/>
    </row>
    <row r="11" spans="1:6">
      <c r="A11" s="82" t="s">
        <v>83</v>
      </c>
      <c r="B11" s="83">
        <v>4.9001704962375173E-2</v>
      </c>
      <c r="C11" s="83">
        <v>5.1877960929320989E-2</v>
      </c>
      <c r="D11" s="83">
        <v>4.4286904126674666E-2</v>
      </c>
      <c r="E11" s="84">
        <v>4.3882775417372975E-2</v>
      </c>
      <c r="F11" s="44"/>
    </row>
    <row r="12" spans="1:6">
      <c r="A12" s="82" t="s">
        <v>84</v>
      </c>
      <c r="B12" s="83">
        <v>0.1000325955226975</v>
      </c>
      <c r="C12" s="83">
        <v>0.1080136179874463</v>
      </c>
      <c r="D12" s="83">
        <v>9.8072870713040411E-2</v>
      </c>
      <c r="E12" s="84">
        <v>0.10394871192958045</v>
      </c>
      <c r="F12" s="44"/>
    </row>
    <row r="13" spans="1:6">
      <c r="A13" s="82" t="s">
        <v>85</v>
      </c>
      <c r="B13" s="83">
        <v>0.1064644879423846</v>
      </c>
      <c r="C13" s="83">
        <v>0.11907597010185185</v>
      </c>
      <c r="D13" s="83">
        <v>8.8932831018550235E-2</v>
      </c>
      <c r="E13" s="84">
        <v>7.5963373906800594E-2</v>
      </c>
      <c r="F13" s="44"/>
    </row>
    <row r="14" spans="1:6">
      <c r="A14" s="82" t="s">
        <v>86</v>
      </c>
      <c r="B14" s="83">
        <v>5.6738198156193881E-2</v>
      </c>
      <c r="C14" s="83">
        <v>5.4780663685251321E-2</v>
      </c>
      <c r="D14" s="83">
        <v>4.167654159925404E-2</v>
      </c>
      <c r="E14" s="84">
        <v>4.4020922285301058E-2</v>
      </c>
      <c r="F14" s="44"/>
    </row>
    <row r="15" spans="1:6">
      <c r="A15" s="82" t="s">
        <v>87</v>
      </c>
      <c r="B15" s="83">
        <v>9.2892282630262391E-2</v>
      </c>
      <c r="C15" s="83">
        <v>0.10628638073932627</v>
      </c>
      <c r="D15" s="83">
        <v>9.6219351220403926E-2</v>
      </c>
      <c r="E15" s="84">
        <v>9.9209563858819697E-2</v>
      </c>
      <c r="F15" s="44"/>
    </row>
    <row r="16" spans="1:6">
      <c r="A16" s="82" t="s">
        <v>88</v>
      </c>
      <c r="B16" s="83">
        <v>0.11632450953264854</v>
      </c>
      <c r="C16" s="83">
        <v>0.11667687565797766</v>
      </c>
      <c r="D16" s="83">
        <v>8.644382787365433E-2</v>
      </c>
      <c r="E16" s="84">
        <v>7.9771188443498203E-2</v>
      </c>
      <c r="F16" s="44"/>
    </row>
    <row r="17" spans="1:6">
      <c r="A17" s="82" t="s">
        <v>89</v>
      </c>
      <c r="B17" s="83">
        <v>0.12736101945996076</v>
      </c>
      <c r="C17" s="83">
        <v>0.16188375018790011</v>
      </c>
      <c r="D17" s="83">
        <v>0.11759528354837301</v>
      </c>
      <c r="E17" s="84">
        <v>0.10707851979907411</v>
      </c>
      <c r="F17" s="44"/>
    </row>
    <row r="18" spans="1:6">
      <c r="A18" s="82" t="s">
        <v>90</v>
      </c>
      <c r="B18" s="83">
        <v>5.6875107897060136E-2</v>
      </c>
      <c r="C18" s="83">
        <v>5.686042289180418E-2</v>
      </c>
      <c r="D18" s="83">
        <v>4.1113919293592031E-2</v>
      </c>
      <c r="E18" s="84">
        <v>4.120803722557996E-2</v>
      </c>
      <c r="F18" s="44"/>
    </row>
    <row r="19" spans="1:6">
      <c r="A19" s="82" t="s">
        <v>91</v>
      </c>
      <c r="B19" s="83">
        <v>0.10502826023016164</v>
      </c>
      <c r="C19" s="83">
        <v>0.11009879316531347</v>
      </c>
      <c r="D19" s="83">
        <v>8.0907567368799324E-2</v>
      </c>
      <c r="E19" s="84">
        <v>8.2084334640283696E-2</v>
      </c>
      <c r="F19" s="44"/>
    </row>
    <row r="20" spans="1:6">
      <c r="A20" s="82" t="s">
        <v>92</v>
      </c>
      <c r="B20" s="83">
        <v>7.7251886980641074E-2</v>
      </c>
      <c r="C20" s="83">
        <v>8.1076459447322974E-2</v>
      </c>
      <c r="D20" s="83">
        <v>7.1987613615499269E-2</v>
      </c>
      <c r="E20" s="84">
        <v>6.3012818112243643E-2</v>
      </c>
      <c r="F20" s="44"/>
    </row>
    <row r="21" spans="1:6">
      <c r="A21" s="82" t="s">
        <v>93</v>
      </c>
      <c r="B21" s="83">
        <v>0.10855869754174866</v>
      </c>
      <c r="C21" s="83">
        <v>0.14812041630872544</v>
      </c>
      <c r="D21" s="83">
        <v>8.6992593335473323E-2</v>
      </c>
      <c r="E21" s="84">
        <v>0.11137569284217635</v>
      </c>
      <c r="F21" s="44"/>
    </row>
    <row r="22" spans="1:6">
      <c r="A22" s="85" t="s">
        <v>94</v>
      </c>
      <c r="B22" s="83">
        <v>5.4027011038361064E-2</v>
      </c>
      <c r="C22" s="83">
        <v>6.5635600451552534E-2</v>
      </c>
      <c r="D22" s="83">
        <v>5.932363857659903E-2</v>
      </c>
      <c r="E22" s="84">
        <v>6.7913170779363694E-2</v>
      </c>
      <c r="F22" s="86"/>
    </row>
    <row r="23" spans="1:6">
      <c r="A23" s="82" t="s">
        <v>95</v>
      </c>
      <c r="B23" s="83">
        <v>0.12419810694872194</v>
      </c>
      <c r="C23" s="83">
        <v>0.15354806262509021</v>
      </c>
      <c r="D23" s="83">
        <v>0.12806009058621245</v>
      </c>
      <c r="E23" s="84">
        <v>9.5825726931247565E-2</v>
      </c>
      <c r="F23" s="44"/>
    </row>
    <row r="24" spans="1:6">
      <c r="A24" s="82" t="s">
        <v>96</v>
      </c>
      <c r="B24" s="83">
        <v>9.7704800546183038E-2</v>
      </c>
      <c r="C24" s="83">
        <v>0.10339313627782004</v>
      </c>
      <c r="D24" s="83">
        <v>9.3600937526170977E-2</v>
      </c>
      <c r="E24" s="84">
        <v>8.5056959354014264E-2</v>
      </c>
      <c r="F24" s="44"/>
    </row>
    <row r="25" spans="1:6" ht="14.25" customHeight="1">
      <c r="A25" s="82" t="s">
        <v>97</v>
      </c>
      <c r="B25" s="83">
        <v>5.204768266058292E-2</v>
      </c>
      <c r="C25" s="83">
        <v>6.8863678830760222E-2</v>
      </c>
      <c r="D25" s="83">
        <v>4.8283660175133115E-2</v>
      </c>
      <c r="E25" s="84">
        <v>3.900483890476196E-2</v>
      </c>
      <c r="F25" s="44"/>
    </row>
    <row r="26" spans="1:6">
      <c r="A26" s="82" t="s">
        <v>98</v>
      </c>
      <c r="B26" s="83">
        <v>0.13301060739147635</v>
      </c>
      <c r="C26" s="83">
        <v>0.10584965311914343</v>
      </c>
      <c r="D26" s="83">
        <v>7.0579485396197933E-2</v>
      </c>
      <c r="E26" s="84">
        <v>5.6766529646450833E-2</v>
      </c>
      <c r="F26" s="44"/>
    </row>
    <row r="27" spans="1:6">
      <c r="A27" s="82" t="s">
        <v>99</v>
      </c>
      <c r="B27" s="83">
        <v>0.11367195344350443</v>
      </c>
      <c r="C27" s="83">
        <v>7.3726054677364372E-2</v>
      </c>
      <c r="D27" s="83">
        <v>5.7787316850464357E-2</v>
      </c>
      <c r="E27" s="84">
        <v>6.3592145190645571E-2</v>
      </c>
      <c r="F27" s="44"/>
    </row>
    <row r="28" spans="1:6">
      <c r="A28" s="82" t="s">
        <v>100</v>
      </c>
      <c r="B28" s="83">
        <v>0.13752034951563757</v>
      </c>
      <c r="C28" s="83">
        <v>0.12234369791364408</v>
      </c>
      <c r="D28" s="83">
        <v>9.3939999667003365E-2</v>
      </c>
      <c r="E28" s="84">
        <v>9.5558743310908287E-2</v>
      </c>
      <c r="F28" s="44"/>
    </row>
    <row r="29" spans="1:6">
      <c r="A29" s="82" t="s">
        <v>101</v>
      </c>
      <c r="B29" s="83">
        <v>9.5679969309099264E-2</v>
      </c>
      <c r="C29" s="83">
        <v>0.12784527235568846</v>
      </c>
      <c r="D29" s="83">
        <v>6.6271060077463362E-2</v>
      </c>
      <c r="E29" s="84">
        <v>4.8659873609079737E-2</v>
      </c>
      <c r="F29" s="44"/>
    </row>
    <row r="30" spans="1:6">
      <c r="A30" s="82" t="s">
        <v>102</v>
      </c>
      <c r="B30" s="83">
        <v>2.2603629074370565E-2</v>
      </c>
      <c r="C30" s="83">
        <v>3.1334562708906798E-2</v>
      </c>
      <c r="D30" s="83">
        <v>2.3011844056237928E-2</v>
      </c>
      <c r="E30" s="84">
        <v>2.2543093761992067E-2</v>
      </c>
      <c r="F30" s="44"/>
    </row>
    <row r="31" spans="1:6">
      <c r="A31" s="82" t="s">
        <v>103</v>
      </c>
      <c r="B31" s="83">
        <v>5.5756827371664763E-2</v>
      </c>
      <c r="C31" s="83">
        <v>7.3136775587335959E-2</v>
      </c>
      <c r="D31" s="83">
        <v>5.7385469313664984E-2</v>
      </c>
      <c r="E31" s="84">
        <v>5.3870258176383183E-2</v>
      </c>
      <c r="F31" s="44"/>
    </row>
    <row r="32" spans="1:6">
      <c r="A32" s="82" t="s">
        <v>104</v>
      </c>
      <c r="B32" s="83">
        <v>9.1768068073958486E-2</v>
      </c>
      <c r="C32" s="83">
        <v>0.13139707087417463</v>
      </c>
      <c r="D32" s="83">
        <v>9.9139969496092883E-2</v>
      </c>
      <c r="E32" s="84">
        <v>7.5657748473214964E-2</v>
      </c>
      <c r="F32" s="44"/>
    </row>
    <row r="33" spans="1:6">
      <c r="A33" s="82" t="s">
        <v>105</v>
      </c>
      <c r="B33" s="83">
        <v>0.12313359847693957</v>
      </c>
      <c r="C33" s="83">
        <v>0.11707635482606632</v>
      </c>
      <c r="D33" s="83">
        <v>8.5037596453474557E-2</v>
      </c>
      <c r="E33" s="84">
        <v>7.2006363487896963E-2</v>
      </c>
      <c r="F33" s="44"/>
    </row>
    <row r="34" spans="1:6">
      <c r="A34" s="82" t="s">
        <v>106</v>
      </c>
      <c r="B34" s="83">
        <v>0.10751075099978601</v>
      </c>
      <c r="C34" s="83">
        <v>0.11940622463552628</v>
      </c>
      <c r="D34" s="83">
        <v>9.9365462750244091E-2</v>
      </c>
      <c r="E34" s="84">
        <v>7.5826477685904295E-2</v>
      </c>
      <c r="F34" s="44"/>
    </row>
    <row r="35" spans="1:6" ht="24">
      <c r="A35" s="82" t="s">
        <v>107</v>
      </c>
      <c r="B35" s="83">
        <v>0.114184795133366</v>
      </c>
      <c r="C35" s="83">
        <v>0.13079511960014104</v>
      </c>
      <c r="D35" s="83">
        <v>0.1044937167670215</v>
      </c>
      <c r="E35" s="84">
        <v>9.9114716590124677E-2</v>
      </c>
      <c r="F35" s="44"/>
    </row>
    <row r="36" spans="1:6">
      <c r="A36" s="82" t="s">
        <v>108</v>
      </c>
      <c r="B36" s="83">
        <v>8.6446405395044001E-2</v>
      </c>
      <c r="C36" s="83">
        <v>0.12618317682009197</v>
      </c>
      <c r="D36" s="83">
        <v>0.10194545785985908</v>
      </c>
      <c r="E36" s="84">
        <v>8.8878936483875209E-2</v>
      </c>
      <c r="F36" s="44"/>
    </row>
    <row r="37" spans="1:6">
      <c r="A37" s="82" t="s">
        <v>109</v>
      </c>
      <c r="B37" s="83">
        <v>8.2923969971274242E-2</v>
      </c>
      <c r="C37" s="83">
        <v>9.9814964346728027E-2</v>
      </c>
      <c r="D37" s="83">
        <v>8.5220617182402827E-2</v>
      </c>
      <c r="E37" s="84">
        <v>8.2146426039620413E-2</v>
      </c>
      <c r="F37" s="44"/>
    </row>
    <row r="38" spans="1:6">
      <c r="A38" s="82" t="s">
        <v>110</v>
      </c>
      <c r="B38" s="83">
        <v>9.7487083689204598E-2</v>
      </c>
      <c r="C38" s="83">
        <v>9.5369076505841768E-2</v>
      </c>
      <c r="D38" s="83">
        <v>6.9672705509841518E-2</v>
      </c>
      <c r="E38" s="84">
        <v>6.674843325611185E-2</v>
      </c>
      <c r="F38" s="44"/>
    </row>
    <row r="39" spans="1:6">
      <c r="A39" s="82" t="s">
        <v>111</v>
      </c>
      <c r="B39" s="83">
        <v>5.5359586888905209E-2</v>
      </c>
      <c r="C39" s="83">
        <v>0.11012463669573279</v>
      </c>
      <c r="D39" s="83">
        <v>7.3558416955881389E-2</v>
      </c>
      <c r="E39" s="84">
        <v>6.2737254933125236E-2</v>
      </c>
      <c r="F39" s="44"/>
    </row>
    <row r="40" spans="1:6">
      <c r="A40" s="82" t="s">
        <v>112</v>
      </c>
      <c r="B40" s="83">
        <v>6.3549046979648818E-2</v>
      </c>
      <c r="C40" s="83">
        <v>7.8896810138764858E-2</v>
      </c>
      <c r="D40" s="83">
        <v>7.1700688091752535E-2</v>
      </c>
      <c r="E40" s="84">
        <v>6.6356613278560975E-2</v>
      </c>
      <c r="F40" s="44"/>
    </row>
    <row r="41" spans="1:6" ht="15.75" thickBot="1">
      <c r="A41" s="87" t="s">
        <v>113</v>
      </c>
      <c r="B41" s="88">
        <v>4.9937402706259945E-2</v>
      </c>
      <c r="C41" s="88">
        <v>6.295066127394118E-2</v>
      </c>
      <c r="D41" s="88">
        <v>5.4816447894747711E-2</v>
      </c>
      <c r="E41" s="89">
        <v>2.6195883328784589E-2</v>
      </c>
      <c r="F41" s="44"/>
    </row>
    <row r="42" spans="1:6">
      <c r="A42" s="200"/>
    </row>
  </sheetData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40"/>
  <sheetViews>
    <sheetView workbookViewId="0">
      <selection activeCell="L3" sqref="L3"/>
    </sheetView>
  </sheetViews>
  <sheetFormatPr defaultColWidth="22.5703125" defaultRowHeight="15"/>
  <cols>
    <col min="1" max="1" width="20.140625" style="5" bestFit="1" customWidth="1"/>
    <col min="2" max="5" width="5" style="5" bestFit="1" customWidth="1"/>
    <col min="6" max="6" width="9.5703125" style="5" customWidth="1"/>
  </cols>
  <sheetData>
    <row r="1" spans="1:8">
      <c r="A1" s="236" t="s">
        <v>890</v>
      </c>
    </row>
    <row r="3" spans="1:8" ht="15.75" customHeight="1">
      <c r="A3" s="268" t="s">
        <v>114</v>
      </c>
      <c r="B3" s="270" t="s">
        <v>69</v>
      </c>
      <c r="C3" s="271"/>
      <c r="D3" s="271"/>
      <c r="E3" s="271"/>
      <c r="F3" s="97"/>
    </row>
    <row r="4" spans="1:8" ht="37.5" customHeight="1">
      <c r="A4" s="269"/>
      <c r="B4" s="96">
        <v>2000</v>
      </c>
      <c r="C4" s="96">
        <v>2003</v>
      </c>
      <c r="D4" s="96">
        <v>2006</v>
      </c>
      <c r="E4" s="96">
        <v>2009</v>
      </c>
      <c r="F4" s="78" t="s">
        <v>480</v>
      </c>
    </row>
    <row r="5" spans="1:8">
      <c r="A5" s="157" t="s">
        <v>144</v>
      </c>
      <c r="B5" s="158">
        <v>0.14756220159490968</v>
      </c>
      <c r="C5" s="158">
        <v>0.10465975652781427</v>
      </c>
      <c r="D5" s="158">
        <v>7.0067108307354645E-2</v>
      </c>
      <c r="E5" s="158">
        <v>4.6296348886401564E-2</v>
      </c>
      <c r="F5" s="44">
        <f>CORREL(B5:E5,B$4:E$4)</f>
        <v>-0.99207644371058357</v>
      </c>
    </row>
    <row r="6" spans="1:8">
      <c r="A6" s="157" t="s">
        <v>149</v>
      </c>
      <c r="B6" s="158">
        <v>7.3177293651415787E-2</v>
      </c>
      <c r="C6" s="158">
        <v>6.8402452433984698E-2</v>
      </c>
      <c r="D6" s="158">
        <v>5.0715993322550564E-2</v>
      </c>
      <c r="E6" s="158">
        <v>2.3772427276756169E-2</v>
      </c>
      <c r="F6" s="44">
        <f t="shared" ref="F6:F39" si="0">CORREL(C6:E6,C$4:E$4)</f>
        <v>-0.99290578482015812</v>
      </c>
      <c r="H6" t="s">
        <v>489</v>
      </c>
    </row>
    <row r="7" spans="1:8">
      <c r="A7" s="157" t="s">
        <v>145</v>
      </c>
      <c r="B7" s="158">
        <v>1.5452808337229413E-2</v>
      </c>
      <c r="C7" s="158">
        <v>1.2644584043318856E-2</v>
      </c>
      <c r="D7" s="158">
        <v>8.2702739653308065E-3</v>
      </c>
      <c r="E7" s="158">
        <v>6.838452967570418E-3</v>
      </c>
      <c r="F7" s="44">
        <f t="shared" si="0"/>
        <v>-0.95976006766933408</v>
      </c>
    </row>
    <row r="8" spans="1:8">
      <c r="A8" s="157" t="s">
        <v>150</v>
      </c>
      <c r="B8" s="158">
        <v>2.2811068559674141E-2</v>
      </c>
      <c r="C8" s="158">
        <v>4.4529133251985736E-2</v>
      </c>
      <c r="D8" s="158">
        <v>2.391278951618513E-2</v>
      </c>
      <c r="E8" s="158">
        <v>2.0677001874812979E-2</v>
      </c>
      <c r="F8" s="44">
        <f t="shared" si="0"/>
        <v>-0.92175051836539545</v>
      </c>
    </row>
    <row r="9" spans="1:8">
      <c r="A9" s="157" t="s">
        <v>124</v>
      </c>
      <c r="B9" s="158">
        <v>4.4616948708125402E-2</v>
      </c>
      <c r="C9" s="158">
        <v>8.3592191760740037E-2</v>
      </c>
      <c r="D9" s="158">
        <v>6.2487046716767969E-2</v>
      </c>
      <c r="E9" s="158">
        <v>5.9585256161445749E-2</v>
      </c>
      <c r="F9" s="44">
        <f t="shared" si="0"/>
        <v>-0.91606374624805453</v>
      </c>
    </row>
    <row r="10" spans="1:8">
      <c r="A10" s="157" t="s">
        <v>143</v>
      </c>
      <c r="B10" s="158">
        <v>3.109188637350117E-2</v>
      </c>
      <c r="C10" s="158">
        <v>2.0395154032149802E-2</v>
      </c>
      <c r="D10" s="158">
        <v>1.0073478077055331E-2</v>
      </c>
      <c r="E10" s="158">
        <v>9.2007252880410145E-3</v>
      </c>
      <c r="F10" s="44">
        <f t="shared" si="0"/>
        <v>-0.89893793791279986</v>
      </c>
    </row>
    <row r="11" spans="1:8">
      <c r="A11" s="157" t="s">
        <v>142</v>
      </c>
      <c r="B11" s="158">
        <v>8.0898903285682791E-3</v>
      </c>
      <c r="C11" s="158">
        <v>8.7041445578372179E-3</v>
      </c>
      <c r="D11" s="158">
        <v>3.6281896772777486E-3</v>
      </c>
      <c r="E11" s="158">
        <v>3.2081973646463087E-3</v>
      </c>
      <c r="F11" s="44">
        <f t="shared" si="0"/>
        <v>-0.89830606919466194</v>
      </c>
    </row>
    <row r="12" spans="1:8">
      <c r="A12" s="157" t="s">
        <v>147</v>
      </c>
      <c r="B12" s="158">
        <v>5.9021759134252852E-2</v>
      </c>
      <c r="C12" s="158">
        <v>3.5438069352583035E-2</v>
      </c>
      <c r="D12" s="158">
        <v>1.644130236458817E-2</v>
      </c>
      <c r="E12" s="158">
        <v>1.5902754646220249E-2</v>
      </c>
      <c r="F12" s="44">
        <f t="shared" si="0"/>
        <v>-0.87787230456294074</v>
      </c>
    </row>
    <row r="13" spans="1:8">
      <c r="A13" s="157" t="s">
        <v>129</v>
      </c>
      <c r="B13" s="158">
        <v>4.6854198463722546E-2</v>
      </c>
      <c r="C13" s="158">
        <v>3.3161325571769928E-2</v>
      </c>
      <c r="D13" s="158">
        <v>9.1699442815523866E-3</v>
      </c>
      <c r="E13" s="158">
        <v>8.813256008224267E-3</v>
      </c>
      <c r="F13" s="44">
        <f t="shared" si="0"/>
        <v>-0.87234441039725619</v>
      </c>
    </row>
    <row r="14" spans="1:8">
      <c r="A14" s="157" t="s">
        <v>119</v>
      </c>
      <c r="B14" s="158">
        <v>4.1555608014286642E-2</v>
      </c>
      <c r="C14" s="158">
        <v>2.8380537969677974E-2</v>
      </c>
      <c r="D14" s="158">
        <v>1.4777403866578781E-2</v>
      </c>
      <c r="E14" s="158">
        <v>1.5005467989188441E-2</v>
      </c>
      <c r="F14" s="44">
        <f t="shared" si="0"/>
        <v>-0.85861229867440603</v>
      </c>
    </row>
    <row r="15" spans="1:8">
      <c r="A15" s="157" t="s">
        <v>120</v>
      </c>
      <c r="B15" s="158">
        <v>2.6255361789713508E-2</v>
      </c>
      <c r="C15" s="158">
        <v>2.3273762878567458E-2</v>
      </c>
      <c r="D15" s="158">
        <v>1.1342841878429766E-2</v>
      </c>
      <c r="E15" s="158">
        <v>1.2071679767358611E-2</v>
      </c>
      <c r="F15" s="44">
        <f t="shared" si="0"/>
        <v>-0.83749396785274499</v>
      </c>
    </row>
    <row r="16" spans="1:8">
      <c r="A16" s="157" t="s">
        <v>126</v>
      </c>
      <c r="B16" s="158">
        <v>1.4878848644657178E-2</v>
      </c>
      <c r="C16" s="158">
        <v>1.5381063548175016E-2</v>
      </c>
      <c r="D16" s="158">
        <v>6.6475307199893472E-3</v>
      </c>
      <c r="E16" s="158">
        <v>7.4729513193135342E-3</v>
      </c>
      <c r="F16" s="44">
        <f t="shared" si="0"/>
        <v>-0.82005022124587423</v>
      </c>
    </row>
    <row r="17" spans="1:6">
      <c r="A17" s="157" t="s">
        <v>138</v>
      </c>
      <c r="B17" s="158">
        <v>2.6224413525331232E-2</v>
      </c>
      <c r="C17" s="158">
        <v>1.6436947811041852E-2</v>
      </c>
      <c r="D17" s="158">
        <v>8.9256844266666462E-3</v>
      </c>
      <c r="E17" s="158">
        <v>1.0082177509902694E-2</v>
      </c>
      <c r="F17" s="44">
        <f t="shared" si="0"/>
        <v>-0.7856393242170211</v>
      </c>
    </row>
    <row r="18" spans="1:6">
      <c r="A18" s="157" t="s">
        <v>132</v>
      </c>
      <c r="B18" s="158">
        <v>4.5055025846386161E-2</v>
      </c>
      <c r="C18" s="158">
        <v>4.8487853734790587E-2</v>
      </c>
      <c r="D18" s="158">
        <v>2.283928997393251E-2</v>
      </c>
      <c r="E18" s="158">
        <v>2.684563919896964E-2</v>
      </c>
      <c r="F18" s="44">
        <f t="shared" si="0"/>
        <v>-0.78426000904587423</v>
      </c>
    </row>
    <row r="19" spans="1:6">
      <c r="A19" s="157" t="s">
        <v>128</v>
      </c>
      <c r="B19" s="158">
        <v>2.6648776952167021E-2</v>
      </c>
      <c r="C19" s="158">
        <v>2.7380656231397387E-2</v>
      </c>
      <c r="D19" s="158">
        <v>1.6480425797852884E-2</v>
      </c>
      <c r="E19" s="158">
        <v>1.8538329431274911E-2</v>
      </c>
      <c r="F19" s="44">
        <f t="shared" si="0"/>
        <v>-0.76341125954309441</v>
      </c>
    </row>
    <row r="20" spans="1:6">
      <c r="A20" s="157" t="s">
        <v>136</v>
      </c>
      <c r="B20" s="158">
        <v>4.5109143151881914E-2</v>
      </c>
      <c r="C20" s="158">
        <v>4.230586263086334E-2</v>
      </c>
      <c r="D20" s="158">
        <v>2.0853842446007555E-2</v>
      </c>
      <c r="E20" s="158">
        <v>2.6063740127960883E-2</v>
      </c>
      <c r="F20" s="44">
        <f t="shared" si="0"/>
        <v>-0.72581899304164066</v>
      </c>
    </row>
    <row r="21" spans="1:6">
      <c r="A21" s="157" t="s">
        <v>127</v>
      </c>
      <c r="B21" s="158">
        <v>4.1020684383686251E-2</v>
      </c>
      <c r="C21" s="158">
        <v>3.5671222755745448E-2</v>
      </c>
      <c r="D21" s="158">
        <v>1.9220872932668505E-2</v>
      </c>
      <c r="E21" s="158">
        <v>2.3772427276756169E-2</v>
      </c>
      <c r="F21" s="44">
        <f t="shared" si="0"/>
        <v>-0.70040432971444921</v>
      </c>
    </row>
    <row r="22" spans="1:6">
      <c r="A22" s="157" t="s">
        <v>146</v>
      </c>
      <c r="B22" s="158">
        <v>6.4770223696842988E-2</v>
      </c>
      <c r="C22" s="158">
        <v>6.4267369448461731E-2</v>
      </c>
      <c r="D22" s="158">
        <v>4.5715182345326892E-2</v>
      </c>
      <c r="E22" s="158">
        <v>5.1149870605798987E-2</v>
      </c>
      <c r="F22" s="44">
        <f t="shared" si="0"/>
        <v>-0.68767711172966972</v>
      </c>
    </row>
    <row r="23" spans="1:6">
      <c r="A23" s="157" t="s">
        <v>137</v>
      </c>
      <c r="B23" s="158">
        <v>3.518153485273421E-2</v>
      </c>
      <c r="C23" s="158">
        <v>2.4234995281076126E-2</v>
      </c>
      <c r="D23" s="158">
        <v>1.2323089885865227E-2</v>
      </c>
      <c r="E23" s="158">
        <v>1.6900706417599526E-2</v>
      </c>
      <c r="F23" s="44">
        <f t="shared" si="0"/>
        <v>-0.61028748033761382</v>
      </c>
    </row>
    <row r="24" spans="1:6">
      <c r="A24" s="157" t="s">
        <v>134</v>
      </c>
      <c r="B24" s="158">
        <v>3.1960325769275558E-2</v>
      </c>
      <c r="C24" s="158">
        <v>3.2725423788637617E-2</v>
      </c>
      <c r="D24" s="158">
        <v>1.7215848127371799E-2</v>
      </c>
      <c r="E24" s="158">
        <v>2.3772427276756169E-2</v>
      </c>
      <c r="F24" s="44">
        <f t="shared" si="0"/>
        <v>-0.57497277575618433</v>
      </c>
    </row>
    <row r="25" spans="1:6">
      <c r="A25" s="157" t="s">
        <v>130</v>
      </c>
      <c r="B25" s="158">
        <v>1.6054848917514235E-2</v>
      </c>
      <c r="C25" s="158">
        <v>1.7262556045292868E-2</v>
      </c>
      <c r="D25" s="158">
        <v>1.177142756038514E-2</v>
      </c>
      <c r="E25" s="158">
        <v>1.4469454111401443E-2</v>
      </c>
      <c r="F25" s="44">
        <f t="shared" si="0"/>
        <v>-0.50863176777482755</v>
      </c>
    </row>
    <row r="26" spans="1:6">
      <c r="A26" s="157" t="s">
        <v>140</v>
      </c>
      <c r="B26" s="158">
        <v>3.063053247170347E-2</v>
      </c>
      <c r="C26" s="158">
        <v>1.5376340697503814E-2</v>
      </c>
      <c r="D26" s="158">
        <v>8.1742270458853624E-3</v>
      </c>
      <c r="E26" s="158">
        <v>1.2084422452602864E-2</v>
      </c>
      <c r="F26" s="44">
        <f t="shared" si="0"/>
        <v>-0.45651630355699602</v>
      </c>
    </row>
    <row r="27" spans="1:6">
      <c r="A27" s="157" t="s">
        <v>125</v>
      </c>
      <c r="B27" s="158">
        <v>2.6740773718018203E-2</v>
      </c>
      <c r="C27" s="158">
        <v>2.4421778546318846E-2</v>
      </c>
      <c r="D27" s="158">
        <v>1.4154864430620044E-2</v>
      </c>
      <c r="E27" s="158">
        <v>2.0667152488533461E-2</v>
      </c>
      <c r="F27" s="44">
        <f t="shared" si="0"/>
        <v>-0.36138205281188973</v>
      </c>
    </row>
    <row r="28" spans="1:6">
      <c r="A28" s="157" t="s">
        <v>121</v>
      </c>
      <c r="B28" s="158">
        <v>1.6526279690670408E-2</v>
      </c>
      <c r="C28" s="158">
        <v>1.8654812603390795E-2</v>
      </c>
      <c r="D28" s="158">
        <v>8.0178173837240387E-3</v>
      </c>
      <c r="E28" s="158">
        <v>1.538299172381628E-2</v>
      </c>
      <c r="F28" s="44">
        <f t="shared" si="0"/>
        <v>-0.30026708959184673</v>
      </c>
    </row>
    <row r="29" spans="1:6">
      <c r="A29" s="157" t="s">
        <v>139</v>
      </c>
      <c r="B29" s="158">
        <v>3.2253349201762989E-2</v>
      </c>
      <c r="C29" s="158">
        <v>1.5218373057588802E-2</v>
      </c>
      <c r="D29" s="158">
        <v>7.0121097731360316E-3</v>
      </c>
      <c r="E29" s="158">
        <v>1.2716056759249118E-2</v>
      </c>
      <c r="F29" s="44">
        <f t="shared" si="0"/>
        <v>-0.29747440992743418</v>
      </c>
    </row>
    <row r="30" spans="1:6">
      <c r="A30" s="157" t="s">
        <v>122</v>
      </c>
      <c r="B30" s="158">
        <v>5.7779200471452258E-3</v>
      </c>
      <c r="C30" s="158">
        <v>4.2337907902834674E-3</v>
      </c>
      <c r="D30" s="158">
        <v>1.9478582407163332E-3</v>
      </c>
      <c r="E30" s="158">
        <v>3.6756935788266284E-3</v>
      </c>
      <c r="F30" s="44">
        <f t="shared" si="0"/>
        <v>-0.23413975532464096</v>
      </c>
    </row>
    <row r="31" spans="1:6">
      <c r="A31" s="157" t="s">
        <v>117</v>
      </c>
      <c r="B31" s="158">
        <v>2.5476563746414691E-2</v>
      </c>
      <c r="C31" s="158">
        <v>2.941432878914817E-2</v>
      </c>
      <c r="D31" s="158">
        <v>1.4778740882328681E-2</v>
      </c>
      <c r="E31" s="158">
        <v>2.5901026076392129E-2</v>
      </c>
      <c r="F31" s="44">
        <f t="shared" si="0"/>
        <v>-0.22991789521300759</v>
      </c>
    </row>
    <row r="32" spans="1:6">
      <c r="A32" s="157" t="s">
        <v>131</v>
      </c>
      <c r="B32" s="158">
        <v>1.9033384522055288E-2</v>
      </c>
      <c r="C32" s="158">
        <v>1.035677178287414E-2</v>
      </c>
      <c r="D32" s="158">
        <v>5.8405018235607696E-3</v>
      </c>
      <c r="E32" s="158">
        <v>9.4988431554108767E-3</v>
      </c>
      <c r="F32" s="44">
        <f t="shared" si="0"/>
        <v>-0.17884850678677519</v>
      </c>
    </row>
    <row r="33" spans="1:6">
      <c r="A33" s="157" t="s">
        <v>133</v>
      </c>
      <c r="B33" s="158">
        <v>3.3620009996874464E-2</v>
      </c>
      <c r="C33" s="158">
        <v>2.8144396938908325E-2</v>
      </c>
      <c r="D33" s="158">
        <v>2.1293866681174212E-2</v>
      </c>
      <c r="E33" s="158">
        <v>3.0323347528202375E-2</v>
      </c>
      <c r="F33" s="44">
        <f t="shared" si="0"/>
        <v>0.23122034263312635</v>
      </c>
    </row>
    <row r="34" spans="1:6">
      <c r="A34" s="157" t="s">
        <v>141</v>
      </c>
      <c r="B34" s="158">
        <v>4.8727143531418542E-2</v>
      </c>
      <c r="C34" s="158">
        <v>1.8525079131234558E-2</v>
      </c>
      <c r="D34" s="158">
        <v>1.0929337893781879E-2</v>
      </c>
      <c r="E34" s="158">
        <v>2.3887288385197381E-2</v>
      </c>
      <c r="F34" s="44">
        <f t="shared" si="0"/>
        <v>0.4117821285783298</v>
      </c>
    </row>
    <row r="35" spans="1:6">
      <c r="A35" s="157" t="s">
        <v>148</v>
      </c>
      <c r="B35" s="158">
        <v>3.0057896966087103E-2</v>
      </c>
      <c r="C35" s="158">
        <v>9.1095949944858551E-3</v>
      </c>
      <c r="D35" s="158">
        <v>3.3868528255567684E-3</v>
      </c>
      <c r="E35" s="158">
        <v>1.4036805481249059E-2</v>
      </c>
      <c r="F35" s="44">
        <f t="shared" si="0"/>
        <v>0.46222127704428245</v>
      </c>
    </row>
    <row r="36" spans="1:6">
      <c r="A36" s="157" t="s">
        <v>123</v>
      </c>
      <c r="B36" s="158">
        <v>1.4943750471973851E-2</v>
      </c>
      <c r="C36" s="158">
        <v>7.3356417904081326E-3</v>
      </c>
      <c r="D36" s="158">
        <v>4.836819861465929E-3</v>
      </c>
      <c r="E36" s="158">
        <v>9.8794257010616383E-3</v>
      </c>
      <c r="F36" s="44">
        <f t="shared" si="0"/>
        <v>0.50445152487390699</v>
      </c>
    </row>
    <row r="37" spans="1:6">
      <c r="A37" s="159" t="s">
        <v>118</v>
      </c>
      <c r="B37" s="160">
        <v>1.7477997468316121E-2</v>
      </c>
      <c r="C37" s="160">
        <v>1.0805660894733761E-2</v>
      </c>
      <c r="D37" s="160">
        <v>8.2825261412922645E-3</v>
      </c>
      <c r="E37" s="160">
        <v>1.8530753501802628E-2</v>
      </c>
      <c r="F37" s="86">
        <f t="shared" si="0"/>
        <v>0.72337437686603656</v>
      </c>
    </row>
    <row r="38" spans="1:6">
      <c r="A38" s="157" t="s">
        <v>116</v>
      </c>
      <c r="B38" s="158">
        <v>1.2882716288341622E-2</v>
      </c>
      <c r="C38" s="158">
        <v>9.008792551865966E-3</v>
      </c>
      <c r="D38" s="158">
        <v>1.2735206352942447E-2</v>
      </c>
      <c r="E38" s="158">
        <v>1.2061333746545945E-2</v>
      </c>
      <c r="F38" s="44">
        <f t="shared" si="0"/>
        <v>0.76862703192890502</v>
      </c>
    </row>
    <row r="39" spans="1:6">
      <c r="A39" s="157" t="s">
        <v>135</v>
      </c>
      <c r="B39" s="158">
        <v>1.5667239324988414E-2</v>
      </c>
      <c r="C39" s="158">
        <v>1.1665683808126576E-2</v>
      </c>
      <c r="D39" s="158">
        <v>1.0615764774343811E-2</v>
      </c>
      <c r="E39" s="158">
        <v>1.7645132833938388E-2</v>
      </c>
      <c r="F39" s="44">
        <f t="shared" si="0"/>
        <v>0.78846340297887874</v>
      </c>
    </row>
    <row r="40" spans="1:6">
      <c r="A40" s="161"/>
    </row>
  </sheetData>
  <mergeCells count="2">
    <mergeCell ref="A3:A4"/>
    <mergeCell ref="B3:E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selection activeCell="D26" sqref="D26"/>
    </sheetView>
  </sheetViews>
  <sheetFormatPr defaultRowHeight="15"/>
  <sheetData>
    <row r="1" spans="1:2">
      <c r="A1" s="236" t="s">
        <v>853</v>
      </c>
      <c r="B1" s="236" t="s">
        <v>815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42"/>
  <sheetViews>
    <sheetView topLeftCell="A10" workbookViewId="0">
      <selection activeCell="J34" sqref="J34"/>
    </sheetView>
  </sheetViews>
  <sheetFormatPr defaultColWidth="22.5703125" defaultRowHeight="15"/>
  <cols>
    <col min="1" max="1" width="20.140625" style="5" bestFit="1" customWidth="1"/>
    <col min="2" max="5" width="5" style="44" bestFit="1" customWidth="1"/>
    <col min="6" max="6" width="16.7109375" style="5" customWidth="1"/>
    <col min="7" max="7" width="16.7109375" customWidth="1"/>
  </cols>
  <sheetData>
    <row r="1" spans="1:6">
      <c r="A1" s="236" t="s">
        <v>891</v>
      </c>
    </row>
    <row r="3" spans="1:6" ht="15.75" customHeight="1">
      <c r="A3" s="98"/>
      <c r="B3" s="95"/>
      <c r="C3" s="95"/>
      <c r="D3" s="95"/>
      <c r="E3" s="95"/>
      <c r="F3" s="97"/>
    </row>
    <row r="4" spans="1:6" ht="15.75" customHeight="1">
      <c r="A4" s="268" t="s">
        <v>114</v>
      </c>
      <c r="B4" s="272" t="s">
        <v>479</v>
      </c>
      <c r="C4" s="272"/>
      <c r="D4" s="272"/>
      <c r="E4" s="272"/>
      <c r="F4" s="272"/>
    </row>
    <row r="5" spans="1:6">
      <c r="A5" s="269"/>
      <c r="B5" s="272" t="s">
        <v>74</v>
      </c>
      <c r="C5" s="273"/>
      <c r="D5" s="273"/>
      <c r="E5" s="273"/>
      <c r="F5" s="97"/>
    </row>
    <row r="6" spans="1:6" ht="37.5" customHeight="1">
      <c r="A6" s="269"/>
      <c r="B6" s="96">
        <v>2000</v>
      </c>
      <c r="C6" s="96">
        <v>2003</v>
      </c>
      <c r="D6" s="96">
        <v>2006</v>
      </c>
      <c r="E6" s="96">
        <v>2009</v>
      </c>
      <c r="F6" s="78" t="s">
        <v>480</v>
      </c>
    </row>
    <row r="7" spans="1:6">
      <c r="A7" s="157" t="s">
        <v>147</v>
      </c>
      <c r="B7" s="158">
        <v>0.13301060739147635</v>
      </c>
      <c r="C7" s="158">
        <v>0.10584965311914343</v>
      </c>
      <c r="D7" s="158">
        <v>7.0579485396197933E-2</v>
      </c>
      <c r="E7" s="158">
        <v>5.6766529646450833E-2</v>
      </c>
      <c r="F7" s="44">
        <f>CORREL(B7:E7,B$6:E$6)</f>
        <v>-0.98757348806952405</v>
      </c>
    </row>
    <row r="8" spans="1:6">
      <c r="A8" s="157" t="s">
        <v>143</v>
      </c>
      <c r="B8" s="158">
        <v>0.12313359847693957</v>
      </c>
      <c r="C8" s="158">
        <v>0.11707635482606632</v>
      </c>
      <c r="D8" s="158">
        <v>8.5037596453474557E-2</v>
      </c>
      <c r="E8" s="158">
        <v>7.2006363487896963E-2</v>
      </c>
      <c r="F8" s="44">
        <f t="shared" ref="F8:F41" si="0">CORREL(B8:E8,B$6:E$6)</f>
        <v>-0.96857409826352303</v>
      </c>
    </row>
    <row r="9" spans="1:6">
      <c r="A9" s="157" t="s">
        <v>141</v>
      </c>
      <c r="B9" s="158">
        <v>0.13752034951563757</v>
      </c>
      <c r="C9" s="158">
        <v>0.12234369791364408</v>
      </c>
      <c r="D9" s="158">
        <v>9.3939999667003365E-2</v>
      </c>
      <c r="E9" s="158">
        <v>9.5558743310908287E-2</v>
      </c>
      <c r="F9" s="44">
        <f t="shared" si="0"/>
        <v>-0.93748006068373324</v>
      </c>
    </row>
    <row r="10" spans="1:6">
      <c r="A10" s="157" t="s">
        <v>138</v>
      </c>
      <c r="B10" s="158">
        <v>9.7487083689204598E-2</v>
      </c>
      <c r="C10" s="158">
        <v>9.5369076505841768E-2</v>
      </c>
      <c r="D10" s="158">
        <v>6.9672705509841518E-2</v>
      </c>
      <c r="E10" s="158">
        <v>6.674843325611185E-2</v>
      </c>
      <c r="F10" s="44">
        <f t="shared" si="0"/>
        <v>-0.93058268002569677</v>
      </c>
    </row>
    <row r="11" spans="1:6">
      <c r="A11" s="157" t="s">
        <v>140</v>
      </c>
      <c r="B11" s="158">
        <v>0.11632450953264854</v>
      </c>
      <c r="C11" s="158">
        <v>0.11667687565797766</v>
      </c>
      <c r="D11" s="158">
        <v>8.644382787365433E-2</v>
      </c>
      <c r="E11" s="158">
        <v>7.9771188443498203E-2</v>
      </c>
      <c r="F11" s="44">
        <f t="shared" si="0"/>
        <v>-0.92751061712391736</v>
      </c>
    </row>
    <row r="12" spans="1:6">
      <c r="A12" s="157" t="s">
        <v>145</v>
      </c>
      <c r="B12" s="158">
        <v>5.6875107897060136E-2</v>
      </c>
      <c r="C12" s="158">
        <v>5.686042289180418E-2</v>
      </c>
      <c r="D12" s="158">
        <v>4.1113919293592031E-2</v>
      </c>
      <c r="E12" s="158">
        <v>4.120803722557996E-2</v>
      </c>
      <c r="F12" s="44">
        <f t="shared" si="0"/>
        <v>-0.89328814485946706</v>
      </c>
    </row>
    <row r="13" spans="1:6">
      <c r="A13" s="157" t="s">
        <v>126</v>
      </c>
      <c r="B13" s="158">
        <v>5.6738198156193881E-2</v>
      </c>
      <c r="C13" s="158">
        <v>5.4780663685251321E-2</v>
      </c>
      <c r="D13" s="158">
        <v>4.167654159925404E-2</v>
      </c>
      <c r="E13" s="158">
        <v>4.4020922285301058E-2</v>
      </c>
      <c r="F13" s="44">
        <f t="shared" si="0"/>
        <v>-0.87556220352778313</v>
      </c>
    </row>
    <row r="14" spans="1:6">
      <c r="A14" s="157" t="s">
        <v>125</v>
      </c>
      <c r="B14" s="158">
        <v>7.7251886980641074E-2</v>
      </c>
      <c r="C14" s="158">
        <v>8.1076459447322974E-2</v>
      </c>
      <c r="D14" s="158">
        <v>7.1987613615499269E-2</v>
      </c>
      <c r="E14" s="158">
        <v>6.3012818112243643E-2</v>
      </c>
      <c r="F14" s="44">
        <f t="shared" si="0"/>
        <v>-0.85484565315811001</v>
      </c>
    </row>
    <row r="15" spans="1:6">
      <c r="A15" s="157" t="s">
        <v>148</v>
      </c>
      <c r="B15" s="158">
        <v>0.11367195344350443</v>
      </c>
      <c r="C15" s="158">
        <v>7.3726054677364372E-2</v>
      </c>
      <c r="D15" s="158">
        <v>5.7787316850464357E-2</v>
      </c>
      <c r="E15" s="158">
        <v>6.3592145190645571E-2</v>
      </c>
      <c r="F15" s="44">
        <f t="shared" si="0"/>
        <v>-0.85151352812503767</v>
      </c>
    </row>
    <row r="16" spans="1:6">
      <c r="A16" s="157" t="s">
        <v>129</v>
      </c>
      <c r="B16" s="158">
        <v>0.10502826023016164</v>
      </c>
      <c r="C16" s="158">
        <v>0.11009879316531347</v>
      </c>
      <c r="D16" s="158">
        <v>8.0907567368799324E-2</v>
      </c>
      <c r="E16" s="158">
        <v>8.2084334640283696E-2</v>
      </c>
      <c r="F16" s="44">
        <f t="shared" si="0"/>
        <v>-0.83257945969136526</v>
      </c>
    </row>
    <row r="17" spans="1:6">
      <c r="A17" s="157" t="s">
        <v>119</v>
      </c>
      <c r="B17" s="158">
        <v>0.1064644879423846</v>
      </c>
      <c r="C17" s="158">
        <v>0.11907597010185185</v>
      </c>
      <c r="D17" s="158">
        <v>8.8932831018550235E-2</v>
      </c>
      <c r="E17" s="158">
        <v>7.5963373906800594E-2</v>
      </c>
      <c r="F17" s="44">
        <f t="shared" si="0"/>
        <v>-0.82652956536619571</v>
      </c>
    </row>
    <row r="18" spans="1:6">
      <c r="A18" s="157" t="s">
        <v>134</v>
      </c>
      <c r="B18" s="158">
        <v>0.10751075099978601</v>
      </c>
      <c r="C18" s="158">
        <v>0.11940622463552628</v>
      </c>
      <c r="D18" s="158">
        <v>9.9365462750244091E-2</v>
      </c>
      <c r="E18" s="158">
        <v>7.5826477685904295E-2</v>
      </c>
      <c r="F18" s="44">
        <f t="shared" si="0"/>
        <v>-0.80713768767869509</v>
      </c>
    </row>
    <row r="19" spans="1:6">
      <c r="A19" s="157" t="s">
        <v>120</v>
      </c>
      <c r="B19" s="158">
        <v>9.7704800546183038E-2</v>
      </c>
      <c r="C19" s="158">
        <v>0.10339313627782004</v>
      </c>
      <c r="D19" s="158">
        <v>9.3600937526170977E-2</v>
      </c>
      <c r="E19" s="158">
        <v>8.5056959354014264E-2</v>
      </c>
      <c r="F19" s="44">
        <f t="shared" si="0"/>
        <v>-0.79878084638244151</v>
      </c>
    </row>
    <row r="20" spans="1:6">
      <c r="A20" s="157" t="s">
        <v>144</v>
      </c>
      <c r="B20" s="158">
        <v>0.15686350521272188</v>
      </c>
      <c r="C20" s="158">
        <v>0.18716219585043814</v>
      </c>
      <c r="D20" s="158">
        <v>0.14690317588403112</v>
      </c>
      <c r="E20" s="158">
        <v>7.645790601091576E-2</v>
      </c>
      <c r="F20" s="44">
        <f t="shared" si="0"/>
        <v>-0.77589782380738925</v>
      </c>
    </row>
    <row r="21" spans="1:6">
      <c r="A21" s="157" t="s">
        <v>130</v>
      </c>
      <c r="B21" s="158">
        <v>4.9001704962375173E-2</v>
      </c>
      <c r="C21" s="158">
        <v>5.1877960929320989E-2</v>
      </c>
      <c r="D21" s="158">
        <v>4.4286904126674666E-2</v>
      </c>
      <c r="E21" s="158">
        <v>4.3882775417372975E-2</v>
      </c>
      <c r="F21" s="44">
        <f t="shared" si="0"/>
        <v>-0.76831604966386591</v>
      </c>
    </row>
    <row r="22" spans="1:6">
      <c r="A22" s="157" t="s">
        <v>124</v>
      </c>
      <c r="B22" s="158">
        <v>9.5679969309099264E-2</v>
      </c>
      <c r="C22" s="158">
        <v>0.12784527235568846</v>
      </c>
      <c r="D22" s="158">
        <v>6.6271060077463362E-2</v>
      </c>
      <c r="E22" s="158">
        <v>4.8659873609079737E-2</v>
      </c>
      <c r="F22" s="44">
        <f t="shared" si="0"/>
        <v>-0.75302681464090071</v>
      </c>
    </row>
    <row r="23" spans="1:6">
      <c r="A23" s="157" t="s">
        <v>137</v>
      </c>
      <c r="B23" s="158">
        <v>8.0670299865179734E-2</v>
      </c>
      <c r="C23" s="158">
        <v>9.0048013548596609E-2</v>
      </c>
      <c r="D23" s="158">
        <v>7.1481802235157696E-2</v>
      </c>
      <c r="E23" s="158">
        <v>6.7248321764134797E-2</v>
      </c>
      <c r="F23" s="44">
        <f t="shared" si="0"/>
        <v>-0.74868844267199008</v>
      </c>
    </row>
    <row r="24" spans="1:6">
      <c r="A24" s="157" t="s">
        <v>149</v>
      </c>
      <c r="B24" s="158">
        <v>0.114184795133366</v>
      </c>
      <c r="C24" s="158">
        <v>0.13079511960014104</v>
      </c>
      <c r="D24" s="158">
        <v>0.1044937167670215</v>
      </c>
      <c r="E24" s="158">
        <v>9.9114716590124677E-2</v>
      </c>
      <c r="F24" s="44">
        <f t="shared" si="0"/>
        <v>-0.6637868765372017</v>
      </c>
    </row>
    <row r="25" spans="1:6" ht="14.25" customHeight="1">
      <c r="A25" s="157" t="s">
        <v>131</v>
      </c>
      <c r="B25" s="158">
        <v>4.9937402706259945E-2</v>
      </c>
      <c r="C25" s="158">
        <v>6.295066127394118E-2</v>
      </c>
      <c r="D25" s="158">
        <v>5.4816447894747711E-2</v>
      </c>
      <c r="E25" s="158">
        <v>2.6195883328784589E-2</v>
      </c>
      <c r="F25" s="44">
        <f t="shared" si="0"/>
        <v>-0.64871616596569848</v>
      </c>
    </row>
    <row r="26" spans="1:6">
      <c r="A26" s="157" t="s">
        <v>121</v>
      </c>
      <c r="B26" s="158">
        <v>6.1102935668579557E-2</v>
      </c>
      <c r="C26" s="158">
        <v>7.0526346400553191E-2</v>
      </c>
      <c r="D26" s="158">
        <v>5.6849487953681083E-2</v>
      </c>
      <c r="E26" s="158">
        <v>5.3331718569375131E-2</v>
      </c>
      <c r="F26" s="44">
        <f t="shared" si="0"/>
        <v>-0.64276876096578817</v>
      </c>
    </row>
    <row r="27" spans="1:6">
      <c r="A27" s="157" t="s">
        <v>142</v>
      </c>
      <c r="B27" s="158">
        <v>5.204768266058292E-2</v>
      </c>
      <c r="C27" s="158">
        <v>6.8863678830760222E-2</v>
      </c>
      <c r="D27" s="158">
        <v>4.8283660175133115E-2</v>
      </c>
      <c r="E27" s="158">
        <v>3.900483890476196E-2</v>
      </c>
      <c r="F27" s="44">
        <f t="shared" si="0"/>
        <v>-0.61778102296298554</v>
      </c>
    </row>
    <row r="28" spans="1:6">
      <c r="A28" s="157" t="s">
        <v>136</v>
      </c>
      <c r="B28" s="158">
        <v>0.12419810694872194</v>
      </c>
      <c r="C28" s="158">
        <v>0.15354806262509021</v>
      </c>
      <c r="D28" s="158">
        <v>0.12806009058621245</v>
      </c>
      <c r="E28" s="158">
        <v>9.5825726931247565E-2</v>
      </c>
      <c r="F28" s="44">
        <f t="shared" si="0"/>
        <v>-0.60421525924616581</v>
      </c>
    </row>
    <row r="29" spans="1:6">
      <c r="A29" s="157" t="s">
        <v>132</v>
      </c>
      <c r="B29" s="158">
        <v>0.12736101945996076</v>
      </c>
      <c r="C29" s="158">
        <v>0.16188375018790011</v>
      </c>
      <c r="D29" s="158">
        <v>0.11759528354837301</v>
      </c>
      <c r="E29" s="158">
        <v>0.10707851979907411</v>
      </c>
      <c r="F29" s="44">
        <f t="shared" si="0"/>
        <v>-0.57126238021903086</v>
      </c>
    </row>
    <row r="30" spans="1:6">
      <c r="A30" s="157" t="s">
        <v>128</v>
      </c>
      <c r="B30" s="158">
        <v>9.1768068073958486E-2</v>
      </c>
      <c r="C30" s="158">
        <v>0.13139707087417463</v>
      </c>
      <c r="D30" s="158">
        <v>9.9139969496092883E-2</v>
      </c>
      <c r="E30" s="158">
        <v>7.5657748473214964E-2</v>
      </c>
      <c r="F30" s="44">
        <f t="shared" si="0"/>
        <v>-0.44418996258719262</v>
      </c>
    </row>
    <row r="31" spans="1:6">
      <c r="A31" s="157" t="s">
        <v>135</v>
      </c>
      <c r="B31" s="158">
        <v>5.5756827371664763E-2</v>
      </c>
      <c r="C31" s="158">
        <v>7.3136775587335959E-2</v>
      </c>
      <c r="D31" s="158">
        <v>5.7385469313664984E-2</v>
      </c>
      <c r="E31" s="158">
        <v>5.3870258176383183E-2</v>
      </c>
      <c r="F31" s="44">
        <f t="shared" si="0"/>
        <v>-0.31232282150400986</v>
      </c>
    </row>
    <row r="32" spans="1:6">
      <c r="A32" s="157" t="s">
        <v>146</v>
      </c>
      <c r="B32" s="158">
        <v>0.10855869754174866</v>
      </c>
      <c r="C32" s="158">
        <v>0.14812041630872544</v>
      </c>
      <c r="D32" s="158">
        <v>8.6992593335473323E-2</v>
      </c>
      <c r="E32" s="158">
        <v>0.11137569284217635</v>
      </c>
      <c r="F32" s="44">
        <f t="shared" si="0"/>
        <v>-0.26812702137900229</v>
      </c>
    </row>
    <row r="33" spans="1:6">
      <c r="A33" s="157" t="s">
        <v>117</v>
      </c>
      <c r="B33" s="158">
        <v>8.2923969971274242E-2</v>
      </c>
      <c r="C33" s="158">
        <v>9.9814964346728027E-2</v>
      </c>
      <c r="D33" s="158">
        <v>8.5220617182402827E-2</v>
      </c>
      <c r="E33" s="158">
        <v>8.2146426039620413E-2</v>
      </c>
      <c r="F33" s="44">
        <f t="shared" si="0"/>
        <v>-0.26342378334010252</v>
      </c>
    </row>
    <row r="34" spans="1:6">
      <c r="A34" s="157" t="s">
        <v>122</v>
      </c>
      <c r="B34" s="158">
        <v>2.2603629074370565E-2</v>
      </c>
      <c r="C34" s="158">
        <v>3.1334562708906798E-2</v>
      </c>
      <c r="D34" s="158">
        <v>2.3011844056237928E-2</v>
      </c>
      <c r="E34" s="158">
        <v>2.2543093761992067E-2</v>
      </c>
      <c r="F34" s="44">
        <f t="shared" si="0"/>
        <v>-0.25458352629433606</v>
      </c>
    </row>
    <row r="35" spans="1:6">
      <c r="A35" s="157" t="s">
        <v>127</v>
      </c>
      <c r="B35" s="158">
        <v>8.6446405395044001E-2</v>
      </c>
      <c r="C35" s="158">
        <v>0.12618317682009197</v>
      </c>
      <c r="D35" s="158">
        <v>0.10194545785985908</v>
      </c>
      <c r="E35" s="158">
        <v>8.8878936483875209E-2</v>
      </c>
      <c r="F35" s="44">
        <f t="shared" si="0"/>
        <v>-0.12016153102978096</v>
      </c>
    </row>
    <row r="36" spans="1:6">
      <c r="A36" s="157" t="s">
        <v>150</v>
      </c>
      <c r="B36" s="158">
        <v>5.5359586888905209E-2</v>
      </c>
      <c r="C36" s="158">
        <v>0.11012463669573279</v>
      </c>
      <c r="D36" s="158">
        <v>7.3558416955881389E-2</v>
      </c>
      <c r="E36" s="158">
        <v>6.2737254933125236E-2</v>
      </c>
      <c r="F36" s="44">
        <f t="shared" si="0"/>
        <v>-7.6686832050115644E-2</v>
      </c>
    </row>
    <row r="37" spans="1:6">
      <c r="A37" s="157" t="s">
        <v>116</v>
      </c>
      <c r="B37" s="158">
        <v>6.3549046979648818E-2</v>
      </c>
      <c r="C37" s="158">
        <v>7.8896810138764858E-2</v>
      </c>
      <c r="D37" s="158">
        <v>7.1700688091752535E-2</v>
      </c>
      <c r="E37" s="158">
        <v>6.6356613278560975E-2</v>
      </c>
      <c r="F37" s="44">
        <f t="shared" si="0"/>
        <v>2.3443556986713521E-2</v>
      </c>
    </row>
    <row r="38" spans="1:6">
      <c r="A38" s="157" t="s">
        <v>139</v>
      </c>
      <c r="B38" s="158">
        <v>0.1000325955226975</v>
      </c>
      <c r="C38" s="158">
        <v>0.1080136179874463</v>
      </c>
      <c r="D38" s="158">
        <v>9.8072870713040411E-2</v>
      </c>
      <c r="E38" s="158">
        <v>0.10394871192958045</v>
      </c>
      <c r="F38" s="44">
        <f t="shared" si="0"/>
        <v>5.298850778486372E-2</v>
      </c>
    </row>
    <row r="39" spans="1:6">
      <c r="A39" s="157" t="s">
        <v>133</v>
      </c>
      <c r="B39" s="158">
        <v>9.2892282630262391E-2</v>
      </c>
      <c r="C39" s="158">
        <v>0.10628638073932627</v>
      </c>
      <c r="D39" s="158">
        <v>9.6219351220403926E-2</v>
      </c>
      <c r="E39" s="158">
        <v>9.9209563858819697E-2</v>
      </c>
      <c r="F39" s="44">
        <f t="shared" si="0"/>
        <v>0.20100898643070236</v>
      </c>
    </row>
    <row r="40" spans="1:6">
      <c r="A40" s="157" t="s">
        <v>123</v>
      </c>
      <c r="B40" s="158">
        <v>7.7096836650685577E-2</v>
      </c>
      <c r="C40" s="158">
        <v>0.11091865937076577</v>
      </c>
      <c r="D40" s="158">
        <v>8.2448263600460925E-2</v>
      </c>
      <c r="E40" s="158">
        <v>9.6065514652824119E-2</v>
      </c>
      <c r="F40" s="44">
        <f t="shared" si="0"/>
        <v>0.2425452283114275</v>
      </c>
    </row>
    <row r="41" spans="1:6">
      <c r="A41" s="159" t="s">
        <v>118</v>
      </c>
      <c r="B41" s="158">
        <v>5.4027011038361064E-2</v>
      </c>
      <c r="C41" s="158">
        <v>6.5635600451552534E-2</v>
      </c>
      <c r="D41" s="158">
        <v>5.932363857659903E-2</v>
      </c>
      <c r="E41" s="158">
        <v>6.7913170779363694E-2</v>
      </c>
      <c r="F41" s="44">
        <f t="shared" si="0"/>
        <v>0.72571757277457216</v>
      </c>
    </row>
    <row r="42" spans="1:6">
      <c r="A42" s="161"/>
    </row>
  </sheetData>
  <mergeCells count="3">
    <mergeCell ref="A4:A6"/>
    <mergeCell ref="B4:F4"/>
    <mergeCell ref="B5:E5"/>
  </mergeCells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L42"/>
  <sheetViews>
    <sheetView workbookViewId="0"/>
  </sheetViews>
  <sheetFormatPr defaultColWidth="22.5703125" defaultRowHeight="15"/>
  <cols>
    <col min="1" max="1" width="20.140625" style="117" bestFit="1" customWidth="1"/>
    <col min="2" max="5" width="5" style="117" bestFit="1" customWidth="1"/>
    <col min="6" max="6" width="5.5703125" style="117" bestFit="1" customWidth="1"/>
    <col min="7" max="10" width="5" style="202" bestFit="1" customWidth="1"/>
    <col min="11" max="11" width="5.5703125" style="117" bestFit="1" customWidth="1"/>
    <col min="12" max="12" width="5.5703125" style="173" customWidth="1"/>
    <col min="13" max="16384" width="22.5703125" style="173"/>
  </cols>
  <sheetData>
    <row r="1" spans="1:12">
      <c r="A1" s="236" t="s">
        <v>740</v>
      </c>
    </row>
    <row r="3" spans="1:12" ht="15.75" customHeight="1">
      <c r="A3" s="108"/>
      <c r="B3" s="110"/>
      <c r="C3" s="110"/>
      <c r="D3" s="110"/>
      <c r="E3" s="110"/>
      <c r="F3" s="110"/>
      <c r="G3" s="107"/>
      <c r="H3" s="107"/>
      <c r="I3" s="107"/>
      <c r="J3" s="107"/>
      <c r="K3" s="110"/>
      <c r="L3" s="110"/>
    </row>
    <row r="4" spans="1:12" ht="15.75" customHeight="1">
      <c r="A4" s="108" t="s">
        <v>114</v>
      </c>
      <c r="B4" s="111" t="s">
        <v>69</v>
      </c>
      <c r="C4" s="111"/>
      <c r="D4" s="111"/>
      <c r="E4" s="111"/>
      <c r="F4" s="111"/>
      <c r="G4" s="106" t="s">
        <v>479</v>
      </c>
      <c r="H4" s="106"/>
      <c r="I4" s="106"/>
      <c r="J4" s="106"/>
      <c r="K4" s="106"/>
      <c r="L4" s="106"/>
    </row>
    <row r="5" spans="1:12">
      <c r="A5" s="109"/>
      <c r="B5" s="111" t="s">
        <v>74</v>
      </c>
      <c r="C5" s="110"/>
      <c r="D5" s="110"/>
      <c r="E5" s="110"/>
      <c r="F5" s="110"/>
      <c r="G5" s="106" t="s">
        <v>74</v>
      </c>
      <c r="H5" s="107"/>
      <c r="I5" s="107"/>
      <c r="J5" s="107"/>
      <c r="K5" s="110"/>
      <c r="L5" s="110"/>
    </row>
    <row r="6" spans="1:12" ht="37.5" customHeight="1">
      <c r="A6" s="109"/>
      <c r="B6" s="111">
        <v>2000</v>
      </c>
      <c r="C6" s="111">
        <v>2003</v>
      </c>
      <c r="D6" s="111">
        <v>2006</v>
      </c>
      <c r="E6" s="111">
        <v>2009</v>
      </c>
      <c r="F6" s="78" t="s">
        <v>480</v>
      </c>
      <c r="G6" s="111">
        <v>2000</v>
      </c>
      <c r="H6" s="111">
        <v>2003</v>
      </c>
      <c r="I6" s="111">
        <v>2006</v>
      </c>
      <c r="J6" s="111">
        <v>2009</v>
      </c>
      <c r="K6" s="78" t="s">
        <v>480</v>
      </c>
      <c r="L6" s="78"/>
    </row>
    <row r="7" spans="1:12">
      <c r="A7" s="157" t="s">
        <v>79</v>
      </c>
      <c r="B7" s="158">
        <v>1.6526279690670408E-2</v>
      </c>
      <c r="C7" s="158">
        <v>1.8654812603390795E-2</v>
      </c>
      <c r="D7" s="158">
        <v>8.0178173837240387E-3</v>
      </c>
      <c r="E7" s="158">
        <v>1.538299172381628E-2</v>
      </c>
      <c r="F7" s="202">
        <f t="shared" ref="F7:F41" si="0">CORREL(C7:E7,C$6:E$6)</f>
        <v>-0.30026708959184673</v>
      </c>
      <c r="G7" s="158">
        <v>6.1102935668579557E-2</v>
      </c>
      <c r="H7" s="158">
        <v>7.0526346400553191E-2</v>
      </c>
      <c r="I7" s="158">
        <v>5.6849487953681083E-2</v>
      </c>
      <c r="J7" s="158">
        <v>5.3331718569375131E-2</v>
      </c>
      <c r="K7" s="202">
        <f t="shared" ref="K7:K41" si="1">CORREL(H7:J7,H$6:J$6)</f>
        <v>-0.94645052878784786</v>
      </c>
      <c r="L7" s="44"/>
    </row>
    <row r="8" spans="1:12">
      <c r="A8" s="157" t="s">
        <v>80</v>
      </c>
      <c r="B8" s="158">
        <v>1.4943750471973851E-2</v>
      </c>
      <c r="C8" s="158">
        <v>7.3356417904081326E-3</v>
      </c>
      <c r="D8" s="158">
        <v>4.836819861465929E-3</v>
      </c>
      <c r="E8" s="158">
        <v>9.8794257010616383E-3</v>
      </c>
      <c r="F8" s="202">
        <f t="shared" si="0"/>
        <v>0.50445152487390699</v>
      </c>
      <c r="G8" s="158">
        <v>7.7096836650685577E-2</v>
      </c>
      <c r="H8" s="158">
        <v>0.11091865937076577</v>
      </c>
      <c r="I8" s="158">
        <v>8.2448263600460925E-2</v>
      </c>
      <c r="J8" s="158">
        <v>9.6065514652824119E-2</v>
      </c>
      <c r="K8" s="202">
        <f t="shared" si="1"/>
        <v>-0.52154111709353146</v>
      </c>
      <c r="L8" s="44"/>
    </row>
    <row r="9" spans="1:12">
      <c r="A9" s="157" t="s">
        <v>81</v>
      </c>
      <c r="B9" s="158">
        <v>3.518153485273421E-2</v>
      </c>
      <c r="C9" s="158">
        <v>2.4234995281076126E-2</v>
      </c>
      <c r="D9" s="158">
        <v>1.2323089885865227E-2</v>
      </c>
      <c r="E9" s="158">
        <v>1.6900706417599526E-2</v>
      </c>
      <c r="F9" s="202">
        <f t="shared" si="0"/>
        <v>-0.61028748033761382</v>
      </c>
      <c r="G9" s="158">
        <v>8.0670299865179734E-2</v>
      </c>
      <c r="H9" s="158">
        <v>9.0048013548596609E-2</v>
      </c>
      <c r="I9" s="158">
        <v>7.1481802235157696E-2</v>
      </c>
      <c r="J9" s="158">
        <v>6.7248321764134797E-2</v>
      </c>
      <c r="K9" s="202">
        <f t="shared" si="1"/>
        <v>-0.94000234167564911</v>
      </c>
      <c r="L9" s="44"/>
    </row>
    <row r="10" spans="1:12">
      <c r="A10" s="157" t="s">
        <v>82</v>
      </c>
      <c r="B10" s="158">
        <v>0.14756220159490968</v>
      </c>
      <c r="C10" s="158">
        <v>0.10465975652781427</v>
      </c>
      <c r="D10" s="158">
        <v>7.0067108307354645E-2</v>
      </c>
      <c r="E10" s="158">
        <v>4.6296348886401564E-2</v>
      </c>
      <c r="F10" s="202">
        <f t="shared" si="0"/>
        <v>-0.99431853750939003</v>
      </c>
      <c r="G10" s="158">
        <v>0.15686350521272188</v>
      </c>
      <c r="H10" s="158">
        <v>0.18716219585043814</v>
      </c>
      <c r="I10" s="158">
        <v>0.14690317588403112</v>
      </c>
      <c r="J10" s="158">
        <v>7.645790601091576E-2</v>
      </c>
      <c r="K10" s="202">
        <f t="shared" si="1"/>
        <v>-0.98783377489692947</v>
      </c>
      <c r="L10" s="44"/>
    </row>
    <row r="11" spans="1:12">
      <c r="A11" s="157" t="s">
        <v>83</v>
      </c>
      <c r="B11" s="158">
        <v>1.6054848917514235E-2</v>
      </c>
      <c r="C11" s="158">
        <v>1.7262556045292868E-2</v>
      </c>
      <c r="D11" s="158">
        <v>1.177142756038514E-2</v>
      </c>
      <c r="E11" s="158">
        <v>1.4469454111401443E-2</v>
      </c>
      <c r="F11" s="202">
        <f t="shared" si="0"/>
        <v>-0.50863176777482755</v>
      </c>
      <c r="G11" s="158">
        <v>4.9001704962375173E-2</v>
      </c>
      <c r="H11" s="158">
        <v>5.1877960929320989E-2</v>
      </c>
      <c r="I11" s="158">
        <v>4.4286904126674666E-2</v>
      </c>
      <c r="J11" s="158">
        <v>4.3882775417372975E-2</v>
      </c>
      <c r="K11" s="202">
        <f t="shared" si="1"/>
        <v>-0.88758556802356314</v>
      </c>
      <c r="L11" s="44"/>
    </row>
    <row r="12" spans="1:12">
      <c r="A12" s="157" t="s">
        <v>84</v>
      </c>
      <c r="B12" s="158">
        <v>3.2253349201762989E-2</v>
      </c>
      <c r="C12" s="158">
        <v>1.5218373057588802E-2</v>
      </c>
      <c r="D12" s="158">
        <v>7.0121097731360316E-3</v>
      </c>
      <c r="E12" s="158">
        <v>1.2716056759249118E-2</v>
      </c>
      <c r="F12" s="202">
        <f t="shared" si="0"/>
        <v>-0.29747440992743418</v>
      </c>
      <c r="G12" s="158">
        <v>0.1000325955226975</v>
      </c>
      <c r="H12" s="158">
        <v>0.1080136179874463</v>
      </c>
      <c r="I12" s="158">
        <v>9.8072870713040411E-2</v>
      </c>
      <c r="J12" s="158">
        <v>0.10394871192958045</v>
      </c>
      <c r="K12" s="202">
        <f t="shared" si="1"/>
        <v>-0.40667035634851934</v>
      </c>
      <c r="L12" s="44"/>
    </row>
    <row r="13" spans="1:12">
      <c r="A13" s="157" t="s">
        <v>85</v>
      </c>
      <c r="B13" s="158">
        <v>4.1555608014286642E-2</v>
      </c>
      <c r="C13" s="158">
        <v>2.8380537969677974E-2</v>
      </c>
      <c r="D13" s="158">
        <v>1.4777403866578781E-2</v>
      </c>
      <c r="E13" s="158">
        <v>1.5005467989188441E-2</v>
      </c>
      <c r="F13" s="202">
        <f t="shared" si="0"/>
        <v>-0.85861229867440603</v>
      </c>
      <c r="G13" s="158">
        <v>0.1064644879423846</v>
      </c>
      <c r="H13" s="158">
        <v>0.11907597010185185</v>
      </c>
      <c r="I13" s="158">
        <v>8.8932831018550235E-2</v>
      </c>
      <c r="J13" s="158">
        <v>7.5963373906800594E-2</v>
      </c>
      <c r="K13" s="202">
        <f t="shared" si="1"/>
        <v>-0.97455848116988086</v>
      </c>
      <c r="L13" s="44"/>
    </row>
    <row r="14" spans="1:12">
      <c r="A14" s="157" t="s">
        <v>86</v>
      </c>
      <c r="B14" s="158">
        <v>1.4878848644657178E-2</v>
      </c>
      <c r="C14" s="158">
        <v>1.5381063548175016E-2</v>
      </c>
      <c r="D14" s="158">
        <v>6.6475307199893472E-3</v>
      </c>
      <c r="E14" s="158">
        <v>7.4729513193135342E-3</v>
      </c>
      <c r="F14" s="202">
        <f t="shared" si="0"/>
        <v>-0.82005022124587423</v>
      </c>
      <c r="G14" s="158">
        <v>5.6738198156193881E-2</v>
      </c>
      <c r="H14" s="158">
        <v>5.4780663685251321E-2</v>
      </c>
      <c r="I14" s="158">
        <v>4.167654159925404E-2</v>
      </c>
      <c r="J14" s="158">
        <v>4.4020922285301058E-2</v>
      </c>
      <c r="K14" s="202">
        <f t="shared" si="1"/>
        <v>-0.7698815318675537</v>
      </c>
      <c r="L14" s="44"/>
    </row>
    <row r="15" spans="1:12">
      <c r="A15" s="157" t="s">
        <v>87</v>
      </c>
      <c r="B15" s="158">
        <v>3.3620009996874464E-2</v>
      </c>
      <c r="C15" s="158">
        <v>2.8144396938908325E-2</v>
      </c>
      <c r="D15" s="158">
        <v>2.1293866681174212E-2</v>
      </c>
      <c r="E15" s="158">
        <v>3.0323347528202375E-2</v>
      </c>
      <c r="F15" s="202">
        <f t="shared" si="0"/>
        <v>0.23122034263312635</v>
      </c>
      <c r="G15" s="158">
        <v>9.2892282630262391E-2</v>
      </c>
      <c r="H15" s="158">
        <v>0.10628638073932627</v>
      </c>
      <c r="I15" s="158">
        <v>9.6219351220403926E-2</v>
      </c>
      <c r="J15" s="158">
        <v>9.9209563858819697E-2</v>
      </c>
      <c r="K15" s="202">
        <f t="shared" si="1"/>
        <v>-0.68442365702155616</v>
      </c>
      <c r="L15" s="44"/>
    </row>
    <row r="16" spans="1:12">
      <c r="A16" s="157" t="s">
        <v>88</v>
      </c>
      <c r="B16" s="158">
        <v>3.063053247170347E-2</v>
      </c>
      <c r="C16" s="158">
        <v>1.5376340697503814E-2</v>
      </c>
      <c r="D16" s="158">
        <v>8.1742270458853624E-3</v>
      </c>
      <c r="E16" s="158">
        <v>1.2084422452602864E-2</v>
      </c>
      <c r="F16" s="202">
        <f t="shared" si="0"/>
        <v>-0.45651630355699602</v>
      </c>
      <c r="G16" s="158">
        <v>0.11632450953264854</v>
      </c>
      <c r="H16" s="158">
        <v>0.11667687565797766</v>
      </c>
      <c r="I16" s="158">
        <v>8.644382787365433E-2</v>
      </c>
      <c r="J16" s="158">
        <v>7.9771188443498203E-2</v>
      </c>
      <c r="K16" s="202">
        <f t="shared" si="1"/>
        <v>-0.93829547146568681</v>
      </c>
      <c r="L16" s="44"/>
    </row>
    <row r="17" spans="1:12">
      <c r="A17" s="157" t="s">
        <v>89</v>
      </c>
      <c r="B17" s="158">
        <v>4.5055025846386161E-2</v>
      </c>
      <c r="C17" s="158">
        <v>4.8487853734790587E-2</v>
      </c>
      <c r="D17" s="158">
        <v>2.283928997393251E-2</v>
      </c>
      <c r="E17" s="158">
        <v>2.684563919896964E-2</v>
      </c>
      <c r="F17" s="202">
        <f t="shared" si="0"/>
        <v>-0.78426000904587423</v>
      </c>
      <c r="G17" s="158">
        <v>0.12736101945996076</v>
      </c>
      <c r="H17" s="158">
        <v>0.16188375018790011</v>
      </c>
      <c r="I17" s="158">
        <v>0.11759528354837301</v>
      </c>
      <c r="J17" s="158">
        <v>0.10707851979907411</v>
      </c>
      <c r="K17" s="202">
        <f t="shared" si="1"/>
        <v>-0.9421506554111122</v>
      </c>
      <c r="L17" s="44"/>
    </row>
    <row r="18" spans="1:12">
      <c r="A18" s="157" t="s">
        <v>90</v>
      </c>
      <c r="B18" s="158">
        <v>1.5452808337229413E-2</v>
      </c>
      <c r="C18" s="158">
        <v>1.2644584043318856E-2</v>
      </c>
      <c r="D18" s="158">
        <v>8.2702739653308065E-3</v>
      </c>
      <c r="E18" s="158">
        <v>6.838452967570418E-3</v>
      </c>
      <c r="F18" s="202">
        <f t="shared" si="0"/>
        <v>-0.95976006766933408</v>
      </c>
      <c r="G18" s="158">
        <v>5.6875107897060136E-2</v>
      </c>
      <c r="H18" s="158">
        <v>5.686042289180418E-2</v>
      </c>
      <c r="I18" s="158">
        <v>4.1113919293592031E-2</v>
      </c>
      <c r="J18" s="158">
        <v>4.120803722557996E-2</v>
      </c>
      <c r="K18" s="202">
        <f t="shared" si="1"/>
        <v>-0.8634178626321003</v>
      </c>
      <c r="L18" s="44"/>
    </row>
    <row r="19" spans="1:12">
      <c r="A19" s="157" t="s">
        <v>91</v>
      </c>
      <c r="B19" s="158">
        <v>4.6854198463722546E-2</v>
      </c>
      <c r="C19" s="158">
        <v>3.3161325571769928E-2</v>
      </c>
      <c r="D19" s="158">
        <v>9.1699442815523866E-3</v>
      </c>
      <c r="E19" s="158">
        <v>8.813256008224267E-3</v>
      </c>
      <c r="F19" s="202">
        <f t="shared" si="0"/>
        <v>-0.87234441039725619</v>
      </c>
      <c r="G19" s="158">
        <v>0.10502826023016164</v>
      </c>
      <c r="H19" s="158">
        <v>0.11009879316531347</v>
      </c>
      <c r="I19" s="158">
        <v>8.0907567368799324E-2</v>
      </c>
      <c r="J19" s="158">
        <v>8.2084334640283696E-2</v>
      </c>
      <c r="K19" s="202">
        <f t="shared" si="1"/>
        <v>-0.84767268076588975</v>
      </c>
      <c r="L19" s="44"/>
    </row>
    <row r="20" spans="1:12">
      <c r="A20" s="157" t="s">
        <v>92</v>
      </c>
      <c r="B20" s="158">
        <v>2.6740773718018203E-2</v>
      </c>
      <c r="C20" s="158">
        <v>2.4421778546318846E-2</v>
      </c>
      <c r="D20" s="158">
        <v>1.4154864430620044E-2</v>
      </c>
      <c r="E20" s="158">
        <v>2.0667152488533461E-2</v>
      </c>
      <c r="F20" s="202">
        <f t="shared" si="0"/>
        <v>-0.36138205281188973</v>
      </c>
      <c r="G20" s="158">
        <v>7.7251886980641074E-2</v>
      </c>
      <c r="H20" s="158">
        <v>8.1076459447322974E-2</v>
      </c>
      <c r="I20" s="158">
        <v>7.1987613615499269E-2</v>
      </c>
      <c r="J20" s="158">
        <v>6.3012818112243643E-2</v>
      </c>
      <c r="K20" s="202">
        <f t="shared" si="1"/>
        <v>-0.99999335604166861</v>
      </c>
      <c r="L20" s="44"/>
    </row>
    <row r="21" spans="1:12">
      <c r="A21" s="157" t="s">
        <v>93</v>
      </c>
      <c r="B21" s="158">
        <v>6.4770223696842988E-2</v>
      </c>
      <c r="C21" s="158">
        <v>6.4267369448461731E-2</v>
      </c>
      <c r="D21" s="158">
        <v>4.5715182345326892E-2</v>
      </c>
      <c r="E21" s="158">
        <v>5.1149870605798987E-2</v>
      </c>
      <c r="F21" s="202">
        <f t="shared" si="0"/>
        <v>-0.68767711172966972</v>
      </c>
      <c r="G21" s="158">
        <v>0.10855869754174866</v>
      </c>
      <c r="H21" s="158">
        <v>0.14812041630872544</v>
      </c>
      <c r="I21" s="158">
        <v>8.6992593335473323E-2</v>
      </c>
      <c r="J21" s="158">
        <v>0.11137569284217635</v>
      </c>
      <c r="K21" s="202">
        <f t="shared" si="1"/>
        <v>-0.59705721299333081</v>
      </c>
      <c r="L21" s="44"/>
    </row>
    <row r="22" spans="1:12">
      <c r="A22" s="159" t="s">
        <v>94</v>
      </c>
      <c r="B22" s="160">
        <v>1.7477997468316121E-2</v>
      </c>
      <c r="C22" s="160">
        <v>1.0805660894733761E-2</v>
      </c>
      <c r="D22" s="160">
        <v>8.2825261412922645E-3</v>
      </c>
      <c r="E22" s="160">
        <v>1.8530753501802628E-2</v>
      </c>
      <c r="F22" s="203">
        <f t="shared" si="0"/>
        <v>0.72337437686603656</v>
      </c>
      <c r="G22" s="158">
        <v>5.4027011038361064E-2</v>
      </c>
      <c r="H22" s="158">
        <v>6.5635600451552534E-2</v>
      </c>
      <c r="I22" s="158">
        <v>5.932363857659903E-2</v>
      </c>
      <c r="J22" s="158">
        <v>6.7913170779363694E-2</v>
      </c>
      <c r="K22" s="203">
        <f t="shared" si="1"/>
        <v>0.25591404489186986</v>
      </c>
      <c r="L22" s="44"/>
    </row>
    <row r="23" spans="1:12">
      <c r="A23" s="157" t="s">
        <v>95</v>
      </c>
      <c r="B23" s="158">
        <v>4.5109143151881914E-2</v>
      </c>
      <c r="C23" s="158">
        <v>4.230586263086334E-2</v>
      </c>
      <c r="D23" s="158">
        <v>2.0853842446007555E-2</v>
      </c>
      <c r="E23" s="158">
        <v>2.6063740127960883E-2</v>
      </c>
      <c r="F23" s="202">
        <f t="shared" si="0"/>
        <v>-0.72581899304164066</v>
      </c>
      <c r="G23" s="158">
        <v>0.12419810694872194</v>
      </c>
      <c r="H23" s="158">
        <v>0.15354806262509021</v>
      </c>
      <c r="I23" s="158">
        <v>0.12806009058621245</v>
      </c>
      <c r="J23" s="158">
        <v>9.5825726931247565E-2</v>
      </c>
      <c r="K23" s="202">
        <f t="shared" si="1"/>
        <v>-0.99773105479727353</v>
      </c>
      <c r="L23" s="44"/>
    </row>
    <row r="24" spans="1:12">
      <c r="A24" s="157" t="s">
        <v>96</v>
      </c>
      <c r="B24" s="158">
        <v>2.6255361789713508E-2</v>
      </c>
      <c r="C24" s="158">
        <v>2.3273762878567458E-2</v>
      </c>
      <c r="D24" s="158">
        <v>1.1342841878429766E-2</v>
      </c>
      <c r="E24" s="158">
        <v>1.2071679767358611E-2</v>
      </c>
      <c r="F24" s="202">
        <f t="shared" si="0"/>
        <v>-0.83749396785274499</v>
      </c>
      <c r="G24" s="158">
        <v>9.7704800546183038E-2</v>
      </c>
      <c r="H24" s="158">
        <v>0.10339313627782004</v>
      </c>
      <c r="I24" s="158">
        <v>9.3600937526170977E-2</v>
      </c>
      <c r="J24" s="158">
        <v>8.5056959354014264E-2</v>
      </c>
      <c r="K24" s="202">
        <f t="shared" si="1"/>
        <v>-0.99922854417894891</v>
      </c>
      <c r="L24" s="44"/>
    </row>
    <row r="25" spans="1:12" ht="14.25" customHeight="1">
      <c r="A25" s="157" t="s">
        <v>97</v>
      </c>
      <c r="B25" s="158">
        <v>8.0898903285682791E-3</v>
      </c>
      <c r="C25" s="158">
        <v>8.7041445578372179E-3</v>
      </c>
      <c r="D25" s="158">
        <v>3.6281896772777486E-3</v>
      </c>
      <c r="E25" s="158">
        <v>3.2081973646463087E-3</v>
      </c>
      <c r="F25" s="202">
        <f t="shared" si="0"/>
        <v>-0.89830606919466194</v>
      </c>
      <c r="G25" s="158">
        <v>5.204768266058292E-2</v>
      </c>
      <c r="H25" s="158">
        <v>6.8863678830760222E-2</v>
      </c>
      <c r="I25" s="158">
        <v>4.8283660175133115E-2</v>
      </c>
      <c r="J25" s="158">
        <v>3.900483890476196E-2</v>
      </c>
      <c r="K25" s="202">
        <f t="shared" si="1"/>
        <v>-0.97694693155085233</v>
      </c>
      <c r="L25" s="44"/>
    </row>
    <row r="26" spans="1:12">
      <c r="A26" s="157" t="s">
        <v>98</v>
      </c>
      <c r="B26" s="158">
        <v>5.9021759134252852E-2</v>
      </c>
      <c r="C26" s="158">
        <v>3.5438069352583035E-2</v>
      </c>
      <c r="D26" s="158">
        <v>1.644130236458817E-2</v>
      </c>
      <c r="E26" s="158">
        <v>1.5902754646220249E-2</v>
      </c>
      <c r="F26" s="202">
        <f t="shared" si="0"/>
        <v>-0.87787230456294074</v>
      </c>
      <c r="G26" s="158">
        <v>0.13301060739147635</v>
      </c>
      <c r="H26" s="158">
        <v>0.10584965311914343</v>
      </c>
      <c r="I26" s="158">
        <v>7.0579485396197933E-2</v>
      </c>
      <c r="J26" s="158">
        <v>5.6766529646450833E-2</v>
      </c>
      <c r="K26" s="202">
        <f t="shared" si="1"/>
        <v>-0.96959368047347227</v>
      </c>
      <c r="L26" s="44"/>
    </row>
    <row r="27" spans="1:12">
      <c r="A27" s="157" t="s">
        <v>99</v>
      </c>
      <c r="B27" s="158">
        <v>3.0057896966087103E-2</v>
      </c>
      <c r="C27" s="158">
        <v>9.1095949944858551E-3</v>
      </c>
      <c r="D27" s="158">
        <v>3.3868528255567684E-3</v>
      </c>
      <c r="E27" s="158">
        <v>1.4036805481249059E-2</v>
      </c>
      <c r="F27" s="202">
        <f t="shared" si="0"/>
        <v>0.46222127704428245</v>
      </c>
      <c r="G27" s="158">
        <v>0.11367195344350443</v>
      </c>
      <c r="H27" s="158">
        <v>7.3726054677364372E-2</v>
      </c>
      <c r="I27" s="158">
        <v>5.7787316850464357E-2</v>
      </c>
      <c r="J27" s="158">
        <v>6.3592145190645571E-2</v>
      </c>
      <c r="K27" s="202">
        <f t="shared" si="1"/>
        <v>-0.6281277662195518</v>
      </c>
      <c r="L27" s="44"/>
    </row>
    <row r="28" spans="1:12">
      <c r="A28" s="157" t="s">
        <v>100</v>
      </c>
      <c r="B28" s="158">
        <v>4.8727143531418542E-2</v>
      </c>
      <c r="C28" s="158">
        <v>1.8525079131234558E-2</v>
      </c>
      <c r="D28" s="158">
        <v>1.0929337893781879E-2</v>
      </c>
      <c r="E28" s="158">
        <v>2.3887288385197381E-2</v>
      </c>
      <c r="F28" s="202">
        <f t="shared" si="0"/>
        <v>0.4117821285783298</v>
      </c>
      <c r="G28" s="158">
        <v>0.13752034951563757</v>
      </c>
      <c r="H28" s="158">
        <v>0.12234369791364408</v>
      </c>
      <c r="I28" s="158">
        <v>9.3939999667003365E-2</v>
      </c>
      <c r="J28" s="158">
        <v>9.5558743310908287E-2</v>
      </c>
      <c r="K28" s="202">
        <f t="shared" si="1"/>
        <v>-0.83954122561468003</v>
      </c>
      <c r="L28" s="44"/>
    </row>
    <row r="29" spans="1:12">
      <c r="A29" s="157" t="s">
        <v>101</v>
      </c>
      <c r="B29" s="158">
        <v>4.4616948708125402E-2</v>
      </c>
      <c r="C29" s="158">
        <v>8.3592191760740037E-2</v>
      </c>
      <c r="D29" s="158">
        <v>6.2487046716767969E-2</v>
      </c>
      <c r="E29" s="158">
        <v>5.9585256161445749E-2</v>
      </c>
      <c r="F29" s="202">
        <f t="shared" si="0"/>
        <v>-0.91606374624805453</v>
      </c>
      <c r="G29" s="158">
        <v>9.5679969309099264E-2</v>
      </c>
      <c r="H29" s="158">
        <v>0.12784527235568846</v>
      </c>
      <c r="I29" s="158">
        <v>6.6271060077463362E-2</v>
      </c>
      <c r="J29" s="158">
        <v>4.8659873609079737E-2</v>
      </c>
      <c r="K29" s="202">
        <f t="shared" si="1"/>
        <v>-0.95227484508768656</v>
      </c>
      <c r="L29" s="44"/>
    </row>
    <row r="30" spans="1:12">
      <c r="A30" s="157" t="s">
        <v>102</v>
      </c>
      <c r="B30" s="158">
        <v>5.7779200471452258E-3</v>
      </c>
      <c r="C30" s="158">
        <v>4.2337907902834674E-3</v>
      </c>
      <c r="D30" s="158">
        <v>1.9478582407163332E-3</v>
      </c>
      <c r="E30" s="158">
        <v>3.6756935788266284E-3</v>
      </c>
      <c r="F30" s="202">
        <f t="shared" si="0"/>
        <v>-0.23413975532464096</v>
      </c>
      <c r="G30" s="158">
        <v>2.2603629074370565E-2</v>
      </c>
      <c r="H30" s="158">
        <v>3.1334562708906798E-2</v>
      </c>
      <c r="I30" s="158">
        <v>2.3011844056237928E-2</v>
      </c>
      <c r="J30" s="158">
        <v>2.2543093761992067E-2</v>
      </c>
      <c r="K30" s="202">
        <f t="shared" si="1"/>
        <v>-0.88874594127511475</v>
      </c>
      <c r="L30" s="44"/>
    </row>
    <row r="31" spans="1:12">
      <c r="A31" s="157" t="s">
        <v>103</v>
      </c>
      <c r="B31" s="158">
        <v>1.5667239324988414E-2</v>
      </c>
      <c r="C31" s="158">
        <v>1.1665683808126576E-2</v>
      </c>
      <c r="D31" s="158">
        <v>1.0615764774343811E-2</v>
      </c>
      <c r="E31" s="158">
        <v>1.7645132833938388E-2</v>
      </c>
      <c r="F31" s="202">
        <f t="shared" si="0"/>
        <v>0.78846340297887874</v>
      </c>
      <c r="G31" s="158">
        <v>5.5756827371664763E-2</v>
      </c>
      <c r="H31" s="158">
        <v>7.3136775587335959E-2</v>
      </c>
      <c r="I31" s="158">
        <v>5.7385469313664984E-2</v>
      </c>
      <c r="J31" s="158">
        <v>5.3870258176383183E-2</v>
      </c>
      <c r="K31" s="202">
        <f t="shared" si="1"/>
        <v>-0.93887437693882925</v>
      </c>
      <c r="L31" s="44"/>
    </row>
    <row r="32" spans="1:12">
      <c r="A32" s="157" t="s">
        <v>104</v>
      </c>
      <c r="B32" s="158">
        <v>2.6648776952167021E-2</v>
      </c>
      <c r="C32" s="158">
        <v>2.7380656231397387E-2</v>
      </c>
      <c r="D32" s="158">
        <v>1.6480425797852884E-2</v>
      </c>
      <c r="E32" s="158">
        <v>1.8538329431274911E-2</v>
      </c>
      <c r="F32" s="202">
        <f t="shared" si="0"/>
        <v>-0.76341125954309441</v>
      </c>
      <c r="G32" s="158">
        <v>9.1768068073958486E-2</v>
      </c>
      <c r="H32" s="158">
        <v>0.13139707087417463</v>
      </c>
      <c r="I32" s="158">
        <v>9.9139969496092883E-2</v>
      </c>
      <c r="J32" s="158">
        <v>7.5657748473214964E-2</v>
      </c>
      <c r="K32" s="202">
        <f t="shared" si="1"/>
        <v>-0.9958948681533053</v>
      </c>
      <c r="L32" s="44"/>
    </row>
    <row r="33" spans="1:12">
      <c r="A33" s="157" t="s">
        <v>105</v>
      </c>
      <c r="B33" s="158">
        <v>3.109188637350117E-2</v>
      </c>
      <c r="C33" s="158">
        <v>2.0395154032149802E-2</v>
      </c>
      <c r="D33" s="158">
        <v>1.0073478077055331E-2</v>
      </c>
      <c r="E33" s="158">
        <v>9.2007252880410145E-3</v>
      </c>
      <c r="F33" s="202">
        <f t="shared" si="0"/>
        <v>-0.89893793791279986</v>
      </c>
      <c r="G33" s="158">
        <v>0.12313359847693957</v>
      </c>
      <c r="H33" s="158">
        <v>0.11707635482606632</v>
      </c>
      <c r="I33" s="158">
        <v>8.5037596453474557E-2</v>
      </c>
      <c r="J33" s="158">
        <v>7.2006363487896963E-2</v>
      </c>
      <c r="K33" s="202">
        <f t="shared" si="1"/>
        <v>-0.9716129737989917</v>
      </c>
      <c r="L33" s="44"/>
    </row>
    <row r="34" spans="1:12">
      <c r="A34" s="157" t="s">
        <v>106</v>
      </c>
      <c r="B34" s="158">
        <v>3.1960325769275558E-2</v>
      </c>
      <c r="C34" s="158">
        <v>3.2725423788637617E-2</v>
      </c>
      <c r="D34" s="158">
        <v>1.7215848127371799E-2</v>
      </c>
      <c r="E34" s="158">
        <v>2.3772427276756169E-2</v>
      </c>
      <c r="F34" s="202">
        <f t="shared" si="0"/>
        <v>-0.57497277575618433</v>
      </c>
      <c r="G34" s="158">
        <v>0.10751075099978601</v>
      </c>
      <c r="H34" s="158">
        <v>0.11940622463552628</v>
      </c>
      <c r="I34" s="158">
        <v>9.9365462750244091E-2</v>
      </c>
      <c r="J34" s="158">
        <v>7.5826477685904295E-2</v>
      </c>
      <c r="K34" s="202">
        <f t="shared" si="1"/>
        <v>-0.99892780085880795</v>
      </c>
      <c r="L34" s="44"/>
    </row>
    <row r="35" spans="1:12" ht="24">
      <c r="A35" s="157" t="s">
        <v>107</v>
      </c>
      <c r="B35" s="158">
        <v>7.3177293651415787E-2</v>
      </c>
      <c r="C35" s="158">
        <v>6.8402452433984698E-2</v>
      </c>
      <c r="D35" s="158">
        <v>5.0715993322550564E-2</v>
      </c>
      <c r="E35" s="158">
        <v>2.3772427276756169E-2</v>
      </c>
      <c r="F35" s="202">
        <f t="shared" si="0"/>
        <v>-0.99290578482015812</v>
      </c>
      <c r="G35" s="158">
        <v>0.114184795133366</v>
      </c>
      <c r="H35" s="158">
        <v>0.13079511960014104</v>
      </c>
      <c r="I35" s="158">
        <v>0.1044937167670215</v>
      </c>
      <c r="J35" s="158">
        <v>9.9114716590124677E-2</v>
      </c>
      <c r="K35" s="202">
        <f t="shared" si="1"/>
        <v>-0.93438143231716997</v>
      </c>
      <c r="L35" s="44"/>
    </row>
    <row r="36" spans="1:12">
      <c r="A36" s="157" t="s">
        <v>108</v>
      </c>
      <c r="B36" s="158">
        <v>4.1020684383686251E-2</v>
      </c>
      <c r="C36" s="158">
        <v>3.5671222755745448E-2</v>
      </c>
      <c r="D36" s="158">
        <v>1.9220872932668505E-2</v>
      </c>
      <c r="E36" s="158">
        <v>2.3772427276756169E-2</v>
      </c>
      <c r="F36" s="202">
        <f t="shared" si="0"/>
        <v>-0.70040432971444921</v>
      </c>
      <c r="G36" s="158">
        <v>8.6446405395044001E-2</v>
      </c>
      <c r="H36" s="158">
        <v>0.12618317682009197</v>
      </c>
      <c r="I36" s="158">
        <v>0.10194545785985908</v>
      </c>
      <c r="J36" s="158">
        <v>8.8878936483875209E-2</v>
      </c>
      <c r="K36" s="202">
        <f t="shared" si="1"/>
        <v>-0.98538071513445957</v>
      </c>
      <c r="L36" s="44"/>
    </row>
    <row r="37" spans="1:12">
      <c r="A37" s="157" t="s">
        <v>109</v>
      </c>
      <c r="B37" s="158">
        <v>2.5476563746414691E-2</v>
      </c>
      <c r="C37" s="158">
        <v>2.941432878914817E-2</v>
      </c>
      <c r="D37" s="158">
        <v>1.4778740882328681E-2</v>
      </c>
      <c r="E37" s="158">
        <v>2.5901026076392129E-2</v>
      </c>
      <c r="F37" s="202">
        <f t="shared" si="0"/>
        <v>-0.22991789521300759</v>
      </c>
      <c r="G37" s="158">
        <v>8.2923969971274242E-2</v>
      </c>
      <c r="H37" s="158">
        <v>9.9814964346728027E-2</v>
      </c>
      <c r="I37" s="158">
        <v>8.5220617182402827E-2</v>
      </c>
      <c r="J37" s="158">
        <v>8.2146426039620413E-2</v>
      </c>
      <c r="K37" s="202">
        <f t="shared" si="1"/>
        <v>-0.93588500077858849</v>
      </c>
      <c r="L37" s="44"/>
    </row>
    <row r="38" spans="1:12">
      <c r="A38" s="157" t="s">
        <v>110</v>
      </c>
      <c r="B38" s="158">
        <v>2.6224413525331232E-2</v>
      </c>
      <c r="C38" s="158">
        <v>1.6436947811041852E-2</v>
      </c>
      <c r="D38" s="158">
        <v>8.9256844266666462E-3</v>
      </c>
      <c r="E38" s="158">
        <v>1.0082177509902694E-2</v>
      </c>
      <c r="F38" s="202">
        <f t="shared" si="0"/>
        <v>-0.7856393242170211</v>
      </c>
      <c r="G38" s="158">
        <v>9.7487083689204598E-2</v>
      </c>
      <c r="H38" s="158">
        <v>9.5369076505841768E-2</v>
      </c>
      <c r="I38" s="158">
        <v>6.9672705509841518E-2</v>
      </c>
      <c r="J38" s="158">
        <v>6.674843325611185E-2</v>
      </c>
      <c r="K38" s="202">
        <f t="shared" si="1"/>
        <v>-0.90870753170828622</v>
      </c>
      <c r="L38" s="44"/>
    </row>
    <row r="39" spans="1:12">
      <c r="A39" s="157" t="s">
        <v>111</v>
      </c>
      <c r="B39" s="158">
        <v>2.2811068559674141E-2</v>
      </c>
      <c r="C39" s="158">
        <v>4.4529133251985736E-2</v>
      </c>
      <c r="D39" s="158">
        <v>2.391278951618513E-2</v>
      </c>
      <c r="E39" s="158">
        <v>2.0677001874812979E-2</v>
      </c>
      <c r="F39" s="202">
        <f t="shared" si="0"/>
        <v>-0.92175051836539545</v>
      </c>
      <c r="G39" s="158">
        <v>5.5359586888905209E-2</v>
      </c>
      <c r="H39" s="158">
        <v>0.11012463669573279</v>
      </c>
      <c r="I39" s="158">
        <v>7.3558416955881389E-2</v>
      </c>
      <c r="J39" s="158">
        <v>6.2737254933125236E-2</v>
      </c>
      <c r="K39" s="202">
        <f t="shared" si="1"/>
        <v>-0.95416209188432544</v>
      </c>
      <c r="L39" s="44"/>
    </row>
    <row r="40" spans="1:12">
      <c r="A40" s="157" t="s">
        <v>112</v>
      </c>
      <c r="B40" s="158">
        <v>1.2882716288341622E-2</v>
      </c>
      <c r="C40" s="158">
        <v>9.008792551865966E-3</v>
      </c>
      <c r="D40" s="158">
        <v>1.2735206352942447E-2</v>
      </c>
      <c r="E40" s="158">
        <v>1.2061333746545945E-2</v>
      </c>
      <c r="F40" s="202">
        <f t="shared" si="0"/>
        <v>0.76862703192890502</v>
      </c>
      <c r="G40" s="158">
        <v>6.3549046979648818E-2</v>
      </c>
      <c r="H40" s="158">
        <v>7.8896810138764858E-2</v>
      </c>
      <c r="I40" s="158">
        <v>7.1700688091752535E-2</v>
      </c>
      <c r="J40" s="158">
        <v>6.6356613278560975E-2</v>
      </c>
      <c r="K40" s="202">
        <f t="shared" si="1"/>
        <v>-0.99638437145611158</v>
      </c>
      <c r="L40" s="44"/>
    </row>
    <row r="41" spans="1:12">
      <c r="A41" s="157" t="s">
        <v>113</v>
      </c>
      <c r="B41" s="158">
        <v>1.9033384522055288E-2</v>
      </c>
      <c r="C41" s="158">
        <v>1.035677178287414E-2</v>
      </c>
      <c r="D41" s="158">
        <v>5.8405018235607696E-3</v>
      </c>
      <c r="E41" s="158">
        <v>9.4988431554108767E-3</v>
      </c>
      <c r="F41" s="202">
        <f t="shared" si="0"/>
        <v>-0.17884850678677519</v>
      </c>
      <c r="G41" s="158">
        <v>4.9937402706259945E-2</v>
      </c>
      <c r="H41" s="158">
        <v>6.295066127394118E-2</v>
      </c>
      <c r="I41" s="158">
        <v>5.4816447894747711E-2</v>
      </c>
      <c r="J41" s="158">
        <v>2.6195883328784589E-2</v>
      </c>
      <c r="K41" s="202">
        <f t="shared" si="1"/>
        <v>-0.95192464917691999</v>
      </c>
      <c r="L41" s="44"/>
    </row>
    <row r="42" spans="1:12">
      <c r="A42" s="204"/>
    </row>
  </sheetData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S51"/>
  <sheetViews>
    <sheetView topLeftCell="A40" workbookViewId="0"/>
  </sheetViews>
  <sheetFormatPr defaultRowHeight="15"/>
  <cols>
    <col min="5" max="6" width="9.140625" style="173"/>
    <col min="11" max="14" width="9.28515625" style="42" customWidth="1"/>
    <col min="15" max="15" width="21" style="42" customWidth="1"/>
  </cols>
  <sheetData>
    <row r="1" spans="1:19" s="173" customFormat="1">
      <c r="A1" s="236" t="s">
        <v>741</v>
      </c>
      <c r="K1" s="42"/>
      <c r="L1" s="42"/>
      <c r="M1" s="42"/>
      <c r="N1" s="42"/>
      <c r="O1" s="42"/>
    </row>
    <row r="2" spans="1:19" s="173" customFormat="1">
      <c r="K2" s="42"/>
      <c r="L2" s="42"/>
      <c r="M2" s="42"/>
      <c r="N2" s="42"/>
      <c r="O2" s="42"/>
    </row>
    <row r="3" spans="1:19" s="173" customFormat="1">
      <c r="C3" s="274" t="s">
        <v>742</v>
      </c>
      <c r="D3" s="274"/>
      <c r="E3" s="274" t="s">
        <v>743</v>
      </c>
      <c r="F3" s="274"/>
      <c r="G3" s="274" t="s">
        <v>705</v>
      </c>
      <c r="H3" s="274"/>
      <c r="I3" s="274"/>
      <c r="J3" s="274"/>
      <c r="K3" s="42"/>
      <c r="L3" s="42"/>
      <c r="M3" s="42"/>
      <c r="N3" s="42"/>
      <c r="O3" s="42"/>
    </row>
    <row r="4" spans="1:19" ht="24.75" thickBot="1">
      <c r="A4" s="183" t="s">
        <v>114</v>
      </c>
      <c r="B4" s="183" t="s">
        <v>114</v>
      </c>
      <c r="C4" s="184" t="s">
        <v>509</v>
      </c>
      <c r="D4" s="186" t="s">
        <v>744</v>
      </c>
      <c r="E4" s="193" t="s">
        <v>745</v>
      </c>
      <c r="F4" s="209" t="s">
        <v>744</v>
      </c>
      <c r="G4" s="173">
        <v>2000</v>
      </c>
      <c r="H4" s="173">
        <v>2003</v>
      </c>
      <c r="I4" s="173">
        <v>2006</v>
      </c>
      <c r="J4" s="173">
        <v>2009</v>
      </c>
      <c r="P4" s="274" t="s">
        <v>746</v>
      </c>
      <c r="Q4" s="274"/>
      <c r="R4" s="274"/>
      <c r="S4" s="274"/>
    </row>
    <row r="5" spans="1:19" ht="15.75" thickBot="1">
      <c r="A5" s="183"/>
      <c r="B5" s="183" t="s">
        <v>79</v>
      </c>
      <c r="C5" s="194">
        <v>7.0940908031258303</v>
      </c>
      <c r="D5" s="198">
        <v>-1.0025827822208337</v>
      </c>
      <c r="E5" s="196">
        <v>7.3257550427430367</v>
      </c>
      <c r="F5" s="199">
        <v>-3.0311432567324306</v>
      </c>
      <c r="G5" s="176">
        <v>0.1820302313751434</v>
      </c>
      <c r="H5" s="177">
        <v>0.16001609237730588</v>
      </c>
      <c r="I5" s="177">
        <v>0.13413883227256532</v>
      </c>
      <c r="J5" s="177">
        <v>0.11596014847612728</v>
      </c>
      <c r="K5" s="182">
        <f>CORREL(G$4:J$4,G5:J5)</f>
        <v>-0.99794298141883397</v>
      </c>
      <c r="L5" s="182">
        <f>H5-G5</f>
        <v>-2.2014138997837523E-2</v>
      </c>
      <c r="M5" s="182">
        <f t="shared" ref="M5:N5" si="0">I5-H5</f>
        <v>-2.5877260104740563E-2</v>
      </c>
      <c r="N5" s="182">
        <f t="shared" si="0"/>
        <v>-1.8178683796438042E-2</v>
      </c>
      <c r="O5" s="221" t="s">
        <v>747</v>
      </c>
      <c r="P5">
        <f>CORREL($F5:$F39,G5:G39)</f>
        <v>-0.7289807227559979</v>
      </c>
      <c r="Q5" s="173">
        <f>CORREL($F5:$F39,H5:H39)</f>
        <v>-0.4347667940394655</v>
      </c>
      <c r="R5" s="173">
        <f>CORREL($F5:$F39,I5:I39)</f>
        <v>-0.16851804989123262</v>
      </c>
      <c r="S5" s="173">
        <f>CORREL($F5:$F39,J5:J39)</f>
        <v>5.1683048478944386E-2</v>
      </c>
    </row>
    <row r="6" spans="1:19" ht="15.75" thickBot="1">
      <c r="A6" s="183"/>
      <c r="B6" s="183" t="s">
        <v>80</v>
      </c>
      <c r="C6" s="194">
        <v>2.5058986530180043</v>
      </c>
      <c r="D6" s="198">
        <v>0.48053663987880713</v>
      </c>
      <c r="E6" s="196">
        <v>1.8110220899523912</v>
      </c>
      <c r="F6" s="199">
        <v>1.0111393454556905</v>
      </c>
      <c r="G6" s="178">
        <v>-1.5113765363728658E-2</v>
      </c>
      <c r="H6" s="179">
        <v>0.11011360442568201</v>
      </c>
      <c r="I6" s="179">
        <v>8.2084551685093182E-2</v>
      </c>
      <c r="J6" s="179">
        <v>0.10774675415320269</v>
      </c>
      <c r="K6" s="182">
        <f t="shared" ref="K6:K39" si="1">CORREL(G$4:J$4,G6:J6)</f>
        <v>0.74604846938094627</v>
      </c>
      <c r="L6" s="182">
        <f t="shared" ref="L6:L39" si="2">H6-G6</f>
        <v>0.12522736978941065</v>
      </c>
      <c r="M6" s="182">
        <f t="shared" ref="M6:M39" si="3">I6-H6</f>
        <v>-2.8029052740588825E-2</v>
      </c>
      <c r="N6" s="182">
        <f t="shared" ref="N6:N39" si="4">J6-I6</f>
        <v>2.5662202468109505E-2</v>
      </c>
      <c r="O6" s="221" t="s">
        <v>748</v>
      </c>
      <c r="P6">
        <f>CORREL(G5:G39,L5:L39)</f>
        <v>-0.82347083769952645</v>
      </c>
      <c r="Q6" s="173">
        <f>CORREL(H5:H39,M5:M39)</f>
        <v>-0.87455655550502365</v>
      </c>
      <c r="R6" s="173">
        <f>CORREL(I5:I39,N5:N39)</f>
        <v>-0.29285038181741913</v>
      </c>
      <c r="S6" s="173"/>
    </row>
    <row r="7" spans="1:19" ht="15.75" thickBot="1">
      <c r="A7" s="183"/>
      <c r="B7" s="183" t="s">
        <v>81</v>
      </c>
      <c r="C7" s="194">
        <v>6.9574210619989021</v>
      </c>
      <c r="D7" s="198">
        <v>-1.0952784252632644</v>
      </c>
      <c r="E7" s="196">
        <v>1.4532176074276213</v>
      </c>
      <c r="F7" s="199">
        <v>-0.66604780267461006</v>
      </c>
      <c r="G7" s="178">
        <v>5.191913006094684E-3</v>
      </c>
      <c r="H7" s="179">
        <v>0.13378393660746563</v>
      </c>
      <c r="I7" s="179">
        <v>0.12331610667139965</v>
      </c>
      <c r="J7" s="179">
        <v>9.3245139591170825E-2</v>
      </c>
      <c r="K7" s="182">
        <f>CORREL(G$4:J$4,G7:J7)</f>
        <v>0.56099723997935136</v>
      </c>
      <c r="L7" s="182">
        <f t="shared" si="2"/>
        <v>0.12859202360137095</v>
      </c>
      <c r="M7" s="182">
        <f t="shared" si="3"/>
        <v>-1.0467829936065973E-2</v>
      </c>
      <c r="N7" s="182">
        <f t="shared" si="4"/>
        <v>-3.0070967080228828E-2</v>
      </c>
      <c r="O7" s="221"/>
    </row>
    <row r="8" spans="1:19" ht="15.75" thickBot="1">
      <c r="A8" s="183"/>
      <c r="B8" s="183" t="s">
        <v>82</v>
      </c>
      <c r="C8" s="194">
        <v>11.805902305547503</v>
      </c>
      <c r="D8" s="198">
        <v>-1.6277309336835355</v>
      </c>
      <c r="E8" s="196">
        <v>2.8913795200843455</v>
      </c>
      <c r="F8" s="199">
        <v>-1.1794718881130963</v>
      </c>
      <c r="G8" s="178">
        <v>8.8964727532098345E-2</v>
      </c>
      <c r="H8" s="179">
        <v>5.1376392730564581E-2</v>
      </c>
      <c r="I8" s="179">
        <v>9.3572037776679898E-2</v>
      </c>
      <c r="J8" s="179">
        <v>0.1780262208077695</v>
      </c>
      <c r="K8" s="182">
        <f t="shared" si="1"/>
        <v>0.74685914356779748</v>
      </c>
      <c r="L8" s="182">
        <f t="shared" si="2"/>
        <v>-3.7588334801533764E-2</v>
      </c>
      <c r="M8" s="182">
        <f t="shared" si="3"/>
        <v>4.2195645046115317E-2</v>
      </c>
      <c r="N8" s="182">
        <f t="shared" si="4"/>
        <v>8.4454183031089605E-2</v>
      </c>
      <c r="O8" s="221"/>
    </row>
    <row r="9" spans="1:19" ht="15.75" thickBot="1">
      <c r="A9" s="183"/>
      <c r="B9" s="183" t="s">
        <v>83</v>
      </c>
      <c r="C9" s="194">
        <v>5.0682852661015634</v>
      </c>
      <c r="D9" s="198">
        <v>-0.59587472503516781</v>
      </c>
      <c r="E9" s="196">
        <v>3.038046429413233</v>
      </c>
      <c r="F9" s="199">
        <v>-1.0460693674724599</v>
      </c>
      <c r="G9" s="178">
        <v>4.2496798436961115E-2</v>
      </c>
      <c r="H9" s="179">
        <v>0.18399644553471764</v>
      </c>
      <c r="I9" s="179">
        <v>0.11027122540506122</v>
      </c>
      <c r="J9" s="179">
        <v>0.13191001274970279</v>
      </c>
      <c r="K9" s="182">
        <f t="shared" si="1"/>
        <v>0.42842670301773761</v>
      </c>
      <c r="L9" s="182">
        <f t="shared" si="2"/>
        <v>0.14149964709775653</v>
      </c>
      <c r="M9" s="182">
        <f t="shared" si="3"/>
        <v>-7.3725220129656419E-2</v>
      </c>
      <c r="N9" s="182">
        <f t="shared" si="4"/>
        <v>2.1638787344641572E-2</v>
      </c>
      <c r="O9" s="221"/>
    </row>
    <row r="10" spans="1:19" ht="15.75" thickBot="1">
      <c r="A10" s="183"/>
      <c r="B10" s="183" t="s">
        <v>84</v>
      </c>
      <c r="C10" s="194">
        <v>3.1497169182796148</v>
      </c>
      <c r="D10" s="198">
        <v>0.73401878854530944</v>
      </c>
      <c r="E10" s="196">
        <v>2.1733577200884429</v>
      </c>
      <c r="F10" s="199">
        <v>1.4745699212787702</v>
      </c>
      <c r="G10" s="178">
        <v>3.7669864965328165E-3</v>
      </c>
      <c r="H10" s="179">
        <v>0.14428387276277377</v>
      </c>
      <c r="I10" s="179">
        <v>0.10956607879393854</v>
      </c>
      <c r="J10" s="179">
        <v>0.10901049131884277</v>
      </c>
      <c r="K10" s="182">
        <f t="shared" si="1"/>
        <v>0.59598365508113105</v>
      </c>
      <c r="L10" s="182">
        <f t="shared" si="2"/>
        <v>0.14051688626624095</v>
      </c>
      <c r="M10" s="182">
        <f t="shared" si="3"/>
        <v>-3.4717793968835231E-2</v>
      </c>
      <c r="N10" s="182">
        <f t="shared" si="4"/>
        <v>-5.5558747509576456E-4</v>
      </c>
      <c r="O10" s="221"/>
    </row>
    <row r="11" spans="1:19" ht="15.75" thickBot="1">
      <c r="A11" s="183"/>
      <c r="B11" s="183" t="s">
        <v>85</v>
      </c>
      <c r="C11" s="194">
        <v>5.5462892835778126</v>
      </c>
      <c r="D11" s="198">
        <v>-0.10637146201766914</v>
      </c>
      <c r="E11" s="196">
        <v>3.9472067772854271</v>
      </c>
      <c r="F11" s="199">
        <v>-0.2214933763346533</v>
      </c>
      <c r="G11" s="178">
        <v>0.10676644953549183</v>
      </c>
      <c r="H11" s="179">
        <v>0.11544343493522966</v>
      </c>
      <c r="I11" s="179">
        <v>0.14050333748079613</v>
      </c>
      <c r="J11" s="179">
        <v>0.12672171213355715</v>
      </c>
      <c r="K11" s="182">
        <f t="shared" si="1"/>
        <v>0.75111202754794337</v>
      </c>
      <c r="L11" s="182">
        <f t="shared" si="2"/>
        <v>8.6769853997378243E-3</v>
      </c>
      <c r="M11" s="182">
        <f t="shared" si="3"/>
        <v>2.5059902545566476E-2</v>
      </c>
      <c r="N11" s="182">
        <f t="shared" si="4"/>
        <v>-1.3781625347238979E-2</v>
      </c>
      <c r="O11" s="221"/>
    </row>
    <row r="12" spans="1:19" ht="15.75" thickBot="1">
      <c r="A12" s="183"/>
      <c r="B12" s="183" t="s">
        <v>86</v>
      </c>
      <c r="C12" s="194">
        <v>5.4049818866040162</v>
      </c>
      <c r="D12" s="198">
        <v>-0.84996100815760123</v>
      </c>
      <c r="E12" s="196">
        <v>5.3236483493330793</v>
      </c>
      <c r="F12" s="199">
        <v>-2.4355455466457996</v>
      </c>
      <c r="G12" s="178">
        <v>5.4078178131631946E-2</v>
      </c>
      <c r="H12" s="179">
        <v>0.17600583934576061</v>
      </c>
      <c r="I12" s="179">
        <v>8.3616749932075296E-2</v>
      </c>
      <c r="J12" s="179">
        <v>7.6715038051569942E-2</v>
      </c>
      <c r="K12" s="182">
        <f t="shared" si="1"/>
        <v>-5.8772863731872314E-2</v>
      </c>
      <c r="L12" s="182">
        <f t="shared" si="2"/>
        <v>0.12192766121412867</v>
      </c>
      <c r="M12" s="182">
        <f t="shared" si="3"/>
        <v>-9.2389089413685316E-2</v>
      </c>
      <c r="N12" s="182">
        <f t="shared" si="4"/>
        <v>-6.901711880505354E-3</v>
      </c>
      <c r="O12" s="221"/>
    </row>
    <row r="13" spans="1:19" ht="15.75" thickBot="1">
      <c r="A13" s="183"/>
      <c r="B13" s="183" t="s">
        <v>87</v>
      </c>
      <c r="C13" s="194">
        <v>5.1492056088675504</v>
      </c>
      <c r="D13" s="198">
        <v>0.2733638521074121</v>
      </c>
      <c r="E13" s="196">
        <v>2.5986611224867513</v>
      </c>
      <c r="F13" s="199">
        <v>0.40482694057415086</v>
      </c>
      <c r="G13" s="178">
        <v>3.0725045503532181E-2</v>
      </c>
      <c r="H13" s="179">
        <v>0.15520358388448974</v>
      </c>
      <c r="I13" s="179">
        <v>0.13688813420677651</v>
      </c>
      <c r="J13" s="179">
        <v>0.11814172785032051</v>
      </c>
      <c r="K13" s="182">
        <f t="shared" si="1"/>
        <v>0.57126092176934984</v>
      </c>
      <c r="L13" s="182">
        <f t="shared" si="2"/>
        <v>0.12447853838095756</v>
      </c>
      <c r="M13" s="182">
        <f t="shared" si="3"/>
        <v>-1.831544967771323E-2</v>
      </c>
      <c r="N13" s="182">
        <f t="shared" si="4"/>
        <v>-1.8746406356455997E-2</v>
      </c>
      <c r="O13" s="221"/>
    </row>
    <row r="14" spans="1:19" ht="15.75" thickBot="1">
      <c r="A14" s="183"/>
      <c r="B14" s="183" t="s">
        <v>88</v>
      </c>
      <c r="C14" s="194">
        <v>9.039044344566836</v>
      </c>
      <c r="D14" s="198">
        <v>-1.3814504744085658</v>
      </c>
      <c r="E14" s="196">
        <v>5.6833276693687731</v>
      </c>
      <c r="F14" s="199">
        <v>-2.5288370758887364</v>
      </c>
      <c r="G14" s="178">
        <v>6.2634647370683777E-2</v>
      </c>
      <c r="H14" s="179">
        <v>9.8644647486874917E-2</v>
      </c>
      <c r="I14" s="179">
        <v>9.8244208229761723E-2</v>
      </c>
      <c r="J14" s="179">
        <v>0.10963000616964823</v>
      </c>
      <c r="K14" s="182">
        <f t="shared" si="1"/>
        <v>0.88703304827333773</v>
      </c>
      <c r="L14" s="182">
        <f t="shared" si="2"/>
        <v>3.601000011619114E-2</v>
      </c>
      <c r="M14" s="182">
        <f t="shared" si="3"/>
        <v>-4.0043925711319428E-4</v>
      </c>
      <c r="N14" s="182">
        <f t="shared" si="4"/>
        <v>1.1385797939886505E-2</v>
      </c>
      <c r="O14" s="221"/>
    </row>
    <row r="15" spans="1:19" ht="15.75" thickBot="1">
      <c r="A15" s="183"/>
      <c r="B15" s="183" t="s">
        <v>89</v>
      </c>
      <c r="C15" s="194">
        <v>17.398171099430797</v>
      </c>
      <c r="D15" s="198">
        <v>-1.760239966806358</v>
      </c>
      <c r="E15" s="196">
        <v>10.717391869745779</v>
      </c>
      <c r="F15" s="199">
        <v>-3.1716308108082001</v>
      </c>
      <c r="G15" s="178">
        <v>0.30974326507675493</v>
      </c>
      <c r="H15" s="179">
        <v>0.25427158955747631</v>
      </c>
      <c r="I15" s="179">
        <v>0.18629679074704758</v>
      </c>
      <c r="J15" s="179">
        <v>0.25070164261503031</v>
      </c>
      <c r="K15" s="182">
        <f t="shared" si="1"/>
        <v>-0.62678003827807327</v>
      </c>
      <c r="L15" s="182">
        <f t="shared" si="2"/>
        <v>-5.5471675519278618E-2</v>
      </c>
      <c r="M15" s="182">
        <f t="shared" si="3"/>
        <v>-6.7974798810428727E-2</v>
      </c>
      <c r="N15" s="182">
        <f t="shared" si="4"/>
        <v>6.4404851867982726E-2</v>
      </c>
      <c r="O15" s="221"/>
    </row>
    <row r="16" spans="1:19" ht="15.75" thickBot="1">
      <c r="A16" s="183"/>
      <c r="B16" s="183" t="s">
        <v>90</v>
      </c>
      <c r="C16" s="194">
        <v>3.0671441799867543</v>
      </c>
      <c r="D16" s="198">
        <v>7.0944690359387233E-2</v>
      </c>
      <c r="E16" s="196">
        <v>3.4557809595678588</v>
      </c>
      <c r="F16" s="199">
        <v>0.23450593239335835</v>
      </c>
      <c r="G16" s="178">
        <v>5.6070501247557754E-2</v>
      </c>
      <c r="H16" s="179">
        <v>0.18979767818504464</v>
      </c>
      <c r="I16" s="179">
        <v>0.13008354605548461</v>
      </c>
      <c r="J16" s="179">
        <v>0.13562527837504385</v>
      </c>
      <c r="K16" s="182">
        <f t="shared" si="1"/>
        <v>0.42050100198059692</v>
      </c>
      <c r="L16" s="182">
        <f t="shared" si="2"/>
        <v>0.1337271769374869</v>
      </c>
      <c r="M16" s="182">
        <f t="shared" si="3"/>
        <v>-5.9714132129560032E-2</v>
      </c>
      <c r="N16" s="182">
        <f t="shared" si="4"/>
        <v>5.5417323195592338E-3</v>
      </c>
      <c r="O16" s="221"/>
    </row>
    <row r="17" spans="1:15" ht="15.75" thickBot="1">
      <c r="A17" s="183"/>
      <c r="B17" s="183" t="s">
        <v>91</v>
      </c>
      <c r="C17" s="194">
        <v>8.9785807722841451</v>
      </c>
      <c r="D17" s="198">
        <v>-1.1448541235571008</v>
      </c>
      <c r="E17" s="196">
        <v>6.4029759911793587</v>
      </c>
      <c r="F17" s="199">
        <v>-2.3705502733435866</v>
      </c>
      <c r="G17" s="178">
        <v>8.1379041499801436E-2</v>
      </c>
      <c r="H17" s="179">
        <v>0.15487571424695773</v>
      </c>
      <c r="I17" s="179">
        <v>0.11119328007318408</v>
      </c>
      <c r="J17" s="179">
        <v>9.8756045428499376E-2</v>
      </c>
      <c r="K17" s="182">
        <f t="shared" si="1"/>
        <v>3.4775072585349773E-2</v>
      </c>
      <c r="L17" s="182">
        <f t="shared" si="2"/>
        <v>7.3496672747156294E-2</v>
      </c>
      <c r="M17" s="182">
        <f t="shared" si="3"/>
        <v>-4.3682434173773654E-2</v>
      </c>
      <c r="N17" s="182">
        <f t="shared" si="4"/>
        <v>-1.24372346446847E-2</v>
      </c>
      <c r="O17" s="221"/>
    </row>
    <row r="18" spans="1:15" ht="15.75" thickBot="1">
      <c r="A18" s="183"/>
      <c r="B18" s="183" t="s">
        <v>92</v>
      </c>
      <c r="C18" s="194">
        <v>13.971969083638429</v>
      </c>
      <c r="D18" s="198">
        <v>-3.0824751316668504</v>
      </c>
      <c r="E18" s="196">
        <v>11.886834934069213</v>
      </c>
      <c r="F18" s="199">
        <v>-7.6806886633039699</v>
      </c>
      <c r="G18" s="178">
        <v>0.26197108096499916</v>
      </c>
      <c r="H18" s="179">
        <v>0.18880481716002676</v>
      </c>
      <c r="I18" s="179">
        <v>0.11527161754545943</v>
      </c>
      <c r="J18" s="179">
        <v>8.4379790192085843E-2</v>
      </c>
      <c r="K18" s="182">
        <f t="shared" si="1"/>
        <v>-0.98564547231278421</v>
      </c>
      <c r="L18" s="182">
        <f t="shared" si="2"/>
        <v>-7.3166263804972403E-2</v>
      </c>
      <c r="M18" s="182">
        <f t="shared" si="3"/>
        <v>-7.3533199614567321E-2</v>
      </c>
      <c r="N18" s="182">
        <f t="shared" si="4"/>
        <v>-3.0891827353373591E-2</v>
      </c>
      <c r="O18" s="221"/>
    </row>
    <row r="19" spans="1:15" ht="15.75" thickBot="1">
      <c r="A19" s="183"/>
      <c r="B19" s="183" t="s">
        <v>93</v>
      </c>
      <c r="C19" s="194">
        <v>1.0785908443054797</v>
      </c>
      <c r="D19" s="198">
        <v>1.1651341149627519</v>
      </c>
      <c r="E19" s="196">
        <v>0.56392075390568486</v>
      </c>
      <c r="F19" s="199">
        <v>1.8111408400480293</v>
      </c>
      <c r="G19" s="178">
        <v>2.6176275373166531E-2</v>
      </c>
      <c r="H19" s="179">
        <v>9.3866076362771791E-2</v>
      </c>
      <c r="I19" s="179">
        <v>0.10416437742079682</v>
      </c>
      <c r="J19" s="179">
        <v>0.12670270440706294</v>
      </c>
      <c r="K19" s="182">
        <f t="shared" si="1"/>
        <v>0.93062775868116265</v>
      </c>
      <c r="L19" s="182">
        <f t="shared" si="2"/>
        <v>6.7689800989605253E-2</v>
      </c>
      <c r="M19" s="182">
        <f t="shared" si="3"/>
        <v>1.0298301058025025E-2</v>
      </c>
      <c r="N19" s="182">
        <f t="shared" si="4"/>
        <v>2.2538326986266122E-2</v>
      </c>
      <c r="O19" s="221"/>
    </row>
    <row r="20" spans="1:15" ht="15.75" thickBot="1">
      <c r="B20" s="183" t="s">
        <v>94</v>
      </c>
      <c r="C20" s="194">
        <v>3.0814935141381912</v>
      </c>
      <c r="D20" s="198">
        <v>0.47808106206830653</v>
      </c>
      <c r="E20" s="196">
        <v>2.8483271433570923</v>
      </c>
      <c r="F20" s="199">
        <v>1.2928872384278667</v>
      </c>
      <c r="G20" s="178">
        <v>9.527798664045016E-2</v>
      </c>
      <c r="H20" s="179">
        <v>0.15604130255166987</v>
      </c>
      <c r="I20" s="179">
        <v>0.14855821949290163</v>
      </c>
      <c r="J20" s="179">
        <v>0.13856795069713065</v>
      </c>
      <c r="K20" s="182">
        <f t="shared" si="1"/>
        <v>0.58127705445471345</v>
      </c>
      <c r="L20" s="182">
        <f t="shared" si="2"/>
        <v>6.0763315911219709E-2</v>
      </c>
      <c r="M20" s="182">
        <f t="shared" si="3"/>
        <v>-7.4830830587682418E-3</v>
      </c>
      <c r="N20" s="182">
        <f t="shared" si="4"/>
        <v>-9.9902687957709735E-3</v>
      </c>
      <c r="O20" s="221"/>
    </row>
    <row r="21" spans="1:15" ht="15.75" thickBot="1">
      <c r="B21" s="183" t="s">
        <v>95</v>
      </c>
      <c r="C21" s="194">
        <v>3.7421958137001745</v>
      </c>
      <c r="D21" s="198">
        <v>0.97602236172608814</v>
      </c>
      <c r="E21" s="196">
        <v>0.53451741360079907</v>
      </c>
      <c r="F21" s="199">
        <v>0.40874165053017153</v>
      </c>
      <c r="G21" s="178">
        <v>0.10597437735516062</v>
      </c>
      <c r="H21" s="179">
        <v>3.4005908275178055E-2</v>
      </c>
      <c r="I21" s="179">
        <v>0.12649011458723133</v>
      </c>
      <c r="J21" s="179">
        <v>0.14020470781547492</v>
      </c>
      <c r="K21" s="182">
        <f t="shared" si="1"/>
        <v>0.53326083973546734</v>
      </c>
      <c r="L21" s="182">
        <f t="shared" si="2"/>
        <v>-7.1968469079982555E-2</v>
      </c>
      <c r="M21" s="182">
        <f t="shared" si="3"/>
        <v>9.2484206312053285E-2</v>
      </c>
      <c r="N21" s="182">
        <f t="shared" si="4"/>
        <v>1.3714593228243588E-2</v>
      </c>
      <c r="O21" s="221"/>
    </row>
    <row r="22" spans="1:15" ht="15.75" thickBot="1">
      <c r="B22" s="183" t="s">
        <v>96</v>
      </c>
      <c r="C22" s="194">
        <v>6.7329467759969095</v>
      </c>
      <c r="D22" s="198">
        <v>0.14056306020812734</v>
      </c>
      <c r="E22" s="196">
        <v>4.7130470468760697</v>
      </c>
      <c r="F22" s="199">
        <v>0.28800550274791709</v>
      </c>
      <c r="G22" s="178">
        <v>7.7967027930319302E-2</v>
      </c>
      <c r="H22" s="179">
        <v>0.19754243040782368</v>
      </c>
      <c r="I22" s="179">
        <v>0.15665232762711781</v>
      </c>
      <c r="J22" s="179">
        <v>0.1530946116908142</v>
      </c>
      <c r="K22" s="182">
        <f t="shared" si="1"/>
        <v>0.47800134712581838</v>
      </c>
      <c r="L22" s="182">
        <f t="shared" si="2"/>
        <v>0.11957540247750438</v>
      </c>
      <c r="M22" s="182">
        <f t="shared" si="3"/>
        <v>-4.0890102780705873E-2</v>
      </c>
      <c r="N22" s="182">
        <f t="shared" si="4"/>
        <v>-3.5577159363036071E-3</v>
      </c>
      <c r="O22" s="221"/>
    </row>
    <row r="23" spans="1:15" ht="15.75" thickBot="1">
      <c r="B23" s="183" t="s">
        <v>97</v>
      </c>
      <c r="C23" s="194">
        <v>3.7510519297403744</v>
      </c>
      <c r="D23" s="198">
        <v>-8.2914528447602387E-2</v>
      </c>
      <c r="E23" s="196">
        <v>3.8379699919518679</v>
      </c>
      <c r="F23" s="199">
        <v>-0.24913579118091919</v>
      </c>
      <c r="G23" s="178">
        <v>9.4334111387072248E-2</v>
      </c>
      <c r="H23" s="179">
        <v>0.16076020613535977</v>
      </c>
      <c r="I23" s="179">
        <v>0.13312601527917586</v>
      </c>
      <c r="J23" s="179">
        <v>0.13434609535570471</v>
      </c>
      <c r="K23" s="182">
        <f t="shared" si="1"/>
        <v>0.436045644752177</v>
      </c>
      <c r="L23" s="182">
        <f t="shared" si="2"/>
        <v>6.642609474828752E-2</v>
      </c>
      <c r="M23" s="182">
        <f t="shared" si="3"/>
        <v>-2.7634190856183904E-2</v>
      </c>
      <c r="N23" s="182">
        <f t="shared" si="4"/>
        <v>1.2200800765288511E-3</v>
      </c>
      <c r="O23" s="221"/>
    </row>
    <row r="24" spans="1:15" ht="15.75" thickBot="1">
      <c r="B24" s="183" t="s">
        <v>98</v>
      </c>
      <c r="C24" s="194">
        <v>8.7262759367597216</v>
      </c>
      <c r="D24" s="198">
        <v>-1.2186414490222677</v>
      </c>
      <c r="E24" s="196">
        <v>6.154508237393987</v>
      </c>
      <c r="F24" s="199">
        <v>-2.5174745053537979</v>
      </c>
      <c r="G24" s="178">
        <v>9.9741903741972934E-2</v>
      </c>
      <c r="H24" s="179">
        <v>0.1838011457609792</v>
      </c>
      <c r="I24" s="179">
        <v>0.12809244415476895</v>
      </c>
      <c r="J24" s="179">
        <v>9.8831772690629566E-2</v>
      </c>
      <c r="K24" s="182">
        <f t="shared" si="1"/>
        <v>-0.18935258339219727</v>
      </c>
      <c r="L24" s="182">
        <f t="shared" si="2"/>
        <v>8.4059242019006261E-2</v>
      </c>
      <c r="M24" s="182">
        <f t="shared" si="3"/>
        <v>-5.5708701606210248E-2</v>
      </c>
      <c r="N24" s="182">
        <f t="shared" si="4"/>
        <v>-2.9260671464139382E-2</v>
      </c>
      <c r="O24" s="221"/>
    </row>
    <row r="25" spans="1:15" ht="15.75" thickBot="1">
      <c r="B25" s="183" t="s">
        <v>99</v>
      </c>
      <c r="C25" s="194">
        <v>7.2776768476121214</v>
      </c>
      <c r="D25" s="198">
        <v>-0.88936506750306032</v>
      </c>
      <c r="E25" s="196">
        <v>4.7952845203362635</v>
      </c>
      <c r="F25" s="199">
        <v>-1.7275799696115108</v>
      </c>
      <c r="G25" s="178">
        <v>6.923696749255899E-2</v>
      </c>
      <c r="H25" s="179">
        <v>0.12491926383440805</v>
      </c>
      <c r="I25" s="179">
        <v>9.7818745848730473E-2</v>
      </c>
      <c r="J25" s="179">
        <v>0.12084093599837864</v>
      </c>
      <c r="K25" s="182">
        <f t="shared" si="1"/>
        <v>0.6441573581811455</v>
      </c>
      <c r="L25" s="182">
        <f t="shared" si="2"/>
        <v>5.5682296341849055E-2</v>
      </c>
      <c r="M25" s="182">
        <f t="shared" si="3"/>
        <v>-2.7100517985677572E-2</v>
      </c>
      <c r="N25" s="182">
        <f t="shared" si="4"/>
        <v>2.3022190149648167E-2</v>
      </c>
      <c r="O25" s="221"/>
    </row>
    <row r="26" spans="1:15" ht="15.75" thickBot="1">
      <c r="B26" s="183" t="s">
        <v>100</v>
      </c>
      <c r="C26" s="194">
        <v>29.055532336704584</v>
      </c>
      <c r="D26" s="198">
        <v>-6.8013027030251516</v>
      </c>
      <c r="E26" s="196">
        <v>5.0393915807017944</v>
      </c>
      <c r="F26" s="199">
        <v>-3.4535617660876246</v>
      </c>
      <c r="G26" s="178">
        <v>2.9231822193100096E-2</v>
      </c>
      <c r="H26" s="179">
        <v>0.16439174288030933</v>
      </c>
      <c r="I26" s="179">
        <v>0.11282631489891813</v>
      </c>
      <c r="J26" s="179">
        <v>0.13325260628470142</v>
      </c>
      <c r="K26" s="182">
        <f t="shared" si="1"/>
        <v>0.58159937682767315</v>
      </c>
      <c r="L26" s="182">
        <f t="shared" si="2"/>
        <v>0.13515992068720922</v>
      </c>
      <c r="M26" s="182">
        <f t="shared" si="3"/>
        <v>-5.1565427981391201E-2</v>
      </c>
      <c r="N26" s="182">
        <f t="shared" si="4"/>
        <v>2.0426291385783293E-2</v>
      </c>
      <c r="O26" s="221"/>
    </row>
    <row r="27" spans="1:15" ht="15.75" thickBot="1">
      <c r="B27" s="183" t="s">
        <v>101</v>
      </c>
      <c r="C27" s="194">
        <v>-3.6646779345317126</v>
      </c>
      <c r="D27" s="198">
        <v>2.1410985975156658</v>
      </c>
      <c r="E27" s="196">
        <v>-0.89960789772812355</v>
      </c>
      <c r="F27" s="199">
        <v>1.5570849098461494</v>
      </c>
      <c r="G27" s="178">
        <v>-4.5510023653860185E-2</v>
      </c>
      <c r="H27" s="179">
        <v>5.4084200301374223E-2</v>
      </c>
      <c r="I27" s="179">
        <v>9.7125871538355807E-2</v>
      </c>
      <c r="J27" s="179">
        <v>0.14245340473665294</v>
      </c>
      <c r="K27" s="182">
        <f t="shared" si="1"/>
        <v>0.97619287564031376</v>
      </c>
      <c r="L27" s="182">
        <f t="shared" si="2"/>
        <v>9.9594223955234401E-2</v>
      </c>
      <c r="M27" s="182">
        <f t="shared" si="3"/>
        <v>4.3041671236981584E-2</v>
      </c>
      <c r="N27" s="182">
        <f t="shared" si="4"/>
        <v>4.5327533198297132E-2</v>
      </c>
      <c r="O27" s="221"/>
    </row>
    <row r="28" spans="1:15" ht="15.75" thickBot="1">
      <c r="B28" s="183" t="s">
        <v>102</v>
      </c>
      <c r="C28" s="194">
        <v>2.6912883499990139</v>
      </c>
      <c r="D28" s="198">
        <v>-0.42894346337408684</v>
      </c>
      <c r="E28" s="196">
        <v>4.5539626887404143</v>
      </c>
      <c r="F28" s="199">
        <v>-2.1142465306798308</v>
      </c>
      <c r="G28" s="178">
        <v>0.15712657732601243</v>
      </c>
      <c r="H28" s="179">
        <v>0.1214980527023207</v>
      </c>
      <c r="I28" s="179">
        <v>7.4925638385017854E-2</v>
      </c>
      <c r="J28" s="179">
        <v>8.1588321181470844E-2</v>
      </c>
      <c r="K28" s="182">
        <f t="shared" si="1"/>
        <v>-0.92252485901955905</v>
      </c>
      <c r="L28" s="182">
        <f t="shared" si="2"/>
        <v>-3.5628524623691732E-2</v>
      </c>
      <c r="M28" s="182">
        <f t="shared" si="3"/>
        <v>-4.6572414317302843E-2</v>
      </c>
      <c r="N28" s="182">
        <f t="shared" si="4"/>
        <v>6.66268279645299E-3</v>
      </c>
      <c r="O28" s="221"/>
    </row>
    <row r="29" spans="1:15" ht="15.75" thickBot="1">
      <c r="B29" s="183" t="s">
        <v>103</v>
      </c>
      <c r="C29" s="194">
        <v>7.3927939317605018</v>
      </c>
      <c r="D29" s="198">
        <v>-1.0003314038363038</v>
      </c>
      <c r="E29" s="196">
        <v>4.5045189884511689</v>
      </c>
      <c r="F29" s="199">
        <v>-1.7844907244894699</v>
      </c>
      <c r="G29" s="178">
        <v>0.16108170948535996</v>
      </c>
      <c r="H29" s="179">
        <v>0.18465595683874134</v>
      </c>
      <c r="I29" s="179">
        <v>0.12312603790190302</v>
      </c>
      <c r="J29" s="179">
        <v>0.11709401180370317</v>
      </c>
      <c r="K29" s="182">
        <f t="shared" si="1"/>
        <v>-0.77966162226106572</v>
      </c>
      <c r="L29" s="182">
        <f t="shared" si="2"/>
        <v>2.3574247353381372E-2</v>
      </c>
      <c r="M29" s="182">
        <f t="shared" si="3"/>
        <v>-6.1529918936838318E-2</v>
      </c>
      <c r="N29" s="182">
        <f t="shared" si="4"/>
        <v>-6.0320260981998469E-3</v>
      </c>
      <c r="O29" s="221"/>
    </row>
    <row r="30" spans="1:15" ht="15.75" thickBot="1">
      <c r="B30" s="183" t="s">
        <v>104</v>
      </c>
      <c r="C30" s="194">
        <v>11.753654096154973</v>
      </c>
      <c r="D30" s="198">
        <v>-1.5854687672769452</v>
      </c>
      <c r="E30" s="196">
        <v>8.1493755271189539</v>
      </c>
      <c r="F30" s="199">
        <v>-3.2220050029007092</v>
      </c>
      <c r="G30" s="178">
        <v>0.24870444168285483</v>
      </c>
      <c r="H30" s="179">
        <v>0.16457041503477399</v>
      </c>
      <c r="I30" s="179">
        <v>0.15850054882776723</v>
      </c>
      <c r="J30" s="179">
        <v>0.15096038241677207</v>
      </c>
      <c r="K30" s="182">
        <f t="shared" si="1"/>
        <v>-0.84574066927321001</v>
      </c>
      <c r="L30" s="182">
        <f t="shared" si="2"/>
        <v>-8.413402664808084E-2</v>
      </c>
      <c r="M30" s="182">
        <f t="shared" si="3"/>
        <v>-6.0698662070067522E-3</v>
      </c>
      <c r="N30" s="182">
        <f t="shared" si="4"/>
        <v>-7.5401664109951694E-3</v>
      </c>
      <c r="O30" s="221"/>
    </row>
    <row r="31" spans="1:15" ht="15.75" thickBot="1">
      <c r="B31" s="183" t="s">
        <v>105</v>
      </c>
      <c r="C31" s="194">
        <v>8.6189304159171556</v>
      </c>
      <c r="D31" s="198">
        <v>-0.78399021456144058</v>
      </c>
      <c r="E31" s="196">
        <v>6.0472196712395396</v>
      </c>
      <c r="F31" s="199">
        <v>-1.6086090307539371</v>
      </c>
      <c r="G31" s="178">
        <v>0.12854300955993428</v>
      </c>
      <c r="H31" s="179">
        <v>0.18677574008205769</v>
      </c>
      <c r="I31" s="179">
        <v>0.11032864843959918</v>
      </c>
      <c r="J31" s="179">
        <v>0.13608087319332518</v>
      </c>
      <c r="K31" s="182">
        <f t="shared" si="1"/>
        <v>-0.21232388448813549</v>
      </c>
      <c r="L31" s="182">
        <f t="shared" si="2"/>
        <v>5.823273052212341E-2</v>
      </c>
      <c r="M31" s="182">
        <f t="shared" si="3"/>
        <v>-7.6447091642458512E-2</v>
      </c>
      <c r="N31" s="182">
        <f t="shared" si="4"/>
        <v>2.5752224753726002E-2</v>
      </c>
      <c r="O31" s="221"/>
    </row>
    <row r="32" spans="1:15" ht="15.75" thickBot="1">
      <c r="B32" s="183" t="s">
        <v>106</v>
      </c>
      <c r="C32" s="194">
        <v>7.8967377427619994</v>
      </c>
      <c r="D32" s="198">
        <v>-0.55954577313987608</v>
      </c>
      <c r="E32" s="196">
        <v>5.0292784798715218</v>
      </c>
      <c r="F32" s="199">
        <v>-1.0432352008214718</v>
      </c>
      <c r="G32" s="178">
        <v>0.13136236992877484</v>
      </c>
      <c r="H32" s="179">
        <v>0.12166311748736347</v>
      </c>
      <c r="I32" s="179">
        <v>0.12028967138250771</v>
      </c>
      <c r="J32" s="179">
        <v>0.12743920035623804</v>
      </c>
      <c r="K32" s="182">
        <f t="shared" si="1"/>
        <v>-0.32937943564933875</v>
      </c>
      <c r="L32" s="182">
        <f t="shared" si="2"/>
        <v>-9.6992524414113712E-3</v>
      </c>
      <c r="M32" s="182">
        <f t="shared" si="3"/>
        <v>-1.3734461048557634E-3</v>
      </c>
      <c r="N32" s="182">
        <f t="shared" si="4"/>
        <v>7.1495289737303347E-3</v>
      </c>
      <c r="O32" s="221"/>
    </row>
    <row r="33" spans="2:15" ht="15.75" thickBot="1">
      <c r="B33" s="183" t="s">
        <v>107</v>
      </c>
      <c r="C33" s="194">
        <v>4.5387648269983014</v>
      </c>
      <c r="D33" s="198">
        <v>0.41639668652639689</v>
      </c>
      <c r="E33" s="196">
        <v>2.9448813840490931</v>
      </c>
      <c r="F33" s="199">
        <v>0.79161094478726979</v>
      </c>
      <c r="G33" s="178">
        <v>6.2542268611106053E-2</v>
      </c>
      <c r="H33" s="179">
        <v>0.15765144959461377</v>
      </c>
      <c r="I33" s="179">
        <v>0.11187890211455508</v>
      </c>
      <c r="J33" s="179">
        <v>0.13273494425976107</v>
      </c>
      <c r="K33" s="182">
        <f t="shared" si="1"/>
        <v>0.52701939393079644</v>
      </c>
      <c r="L33" s="182">
        <f t="shared" si="2"/>
        <v>9.5109180983507721E-2</v>
      </c>
      <c r="M33" s="182">
        <f t="shared" si="3"/>
        <v>-4.5772547480058698E-2</v>
      </c>
      <c r="N33" s="182">
        <f t="shared" si="4"/>
        <v>2.0856042145205991E-2</v>
      </c>
      <c r="O33" s="221"/>
    </row>
    <row r="34" spans="2:15" ht="15.75" thickBot="1">
      <c r="B34" s="183" t="s">
        <v>108</v>
      </c>
      <c r="C34" s="194">
        <v>-1.9830489048081916</v>
      </c>
      <c r="D34" s="198">
        <v>1.863205725344506</v>
      </c>
      <c r="E34" s="196">
        <v>-0.33344997399101273</v>
      </c>
      <c r="F34" s="199">
        <v>0.9178583570132246</v>
      </c>
      <c r="G34" s="178">
        <v>0.12457167893956225</v>
      </c>
      <c r="H34" s="179">
        <v>-8.5494108604578477E-3</v>
      </c>
      <c r="I34" s="179">
        <v>0.12451911279934148</v>
      </c>
      <c r="J34" s="179">
        <v>0.14811766674119795</v>
      </c>
      <c r="K34" s="182">
        <f t="shared" si="1"/>
        <v>0.36859965310554182</v>
      </c>
      <c r="L34" s="182">
        <f t="shared" si="2"/>
        <v>-0.1331210898000201</v>
      </c>
      <c r="M34" s="182">
        <f t="shared" si="3"/>
        <v>0.13306852365979932</v>
      </c>
      <c r="N34" s="182">
        <f t="shared" si="4"/>
        <v>2.3598553941856462E-2</v>
      </c>
      <c r="O34" s="221"/>
    </row>
    <row r="35" spans="2:15" ht="15.75" thickBot="1">
      <c r="B35" s="183" t="s">
        <v>109</v>
      </c>
      <c r="C35" s="194">
        <v>8.4783566971020363</v>
      </c>
      <c r="D35" s="198">
        <v>-0.88120207610107093</v>
      </c>
      <c r="E35" s="196">
        <v>6.4444425116955895</v>
      </c>
      <c r="F35" s="199">
        <v>-1.9618220824207253</v>
      </c>
      <c r="G35" s="178">
        <v>0.1947360849481794</v>
      </c>
      <c r="H35" s="179">
        <v>0.14574064898457623</v>
      </c>
      <c r="I35" s="179">
        <v>0.10680764003511527</v>
      </c>
      <c r="J35" s="179">
        <v>0.16638543974603001</v>
      </c>
      <c r="K35" s="182">
        <f t="shared" si="1"/>
        <v>-0.43261528511918279</v>
      </c>
      <c r="L35" s="182">
        <f t="shared" si="2"/>
        <v>-4.8995435963603173E-2</v>
      </c>
      <c r="M35" s="182">
        <f t="shared" si="3"/>
        <v>-3.8933008949460959E-2</v>
      </c>
      <c r="N35" s="182">
        <f t="shared" si="4"/>
        <v>5.9577799710914744E-2</v>
      </c>
      <c r="O35" s="221"/>
    </row>
    <row r="36" spans="2:15" ht="15.75" thickBot="1">
      <c r="B36" s="183" t="s">
        <v>110</v>
      </c>
      <c r="C36" s="194">
        <v>20.837649912660833</v>
      </c>
      <c r="D36" s="198">
        <v>-4.8025441291189193</v>
      </c>
      <c r="E36" s="196">
        <v>2.3083176475046416</v>
      </c>
      <c r="F36" s="199">
        <v>-1.5575742879434213</v>
      </c>
      <c r="G36" s="178">
        <v>3.3503457891457651E-2</v>
      </c>
      <c r="H36" s="179">
        <v>0.13939242789343131</v>
      </c>
      <c r="I36" s="179">
        <v>9.1938856500989402E-2</v>
      </c>
      <c r="J36" s="179">
        <v>0.11563243382743885</v>
      </c>
      <c r="K36" s="182">
        <f t="shared" si="1"/>
        <v>0.56550194651258867</v>
      </c>
      <c r="L36" s="182">
        <f t="shared" si="2"/>
        <v>0.10588897000197367</v>
      </c>
      <c r="M36" s="182">
        <f t="shared" si="3"/>
        <v>-4.7453571392441912E-2</v>
      </c>
      <c r="N36" s="182">
        <f t="shared" si="4"/>
        <v>2.3693577326449444E-2</v>
      </c>
      <c r="O36" s="221"/>
    </row>
    <row r="37" spans="2:15" ht="15.75" thickBot="1">
      <c r="B37" s="183" t="s">
        <v>111</v>
      </c>
      <c r="C37" s="194">
        <v>2.9499778241767292</v>
      </c>
      <c r="D37" s="198">
        <v>0.26091869367427634</v>
      </c>
      <c r="E37" s="196">
        <v>2.0065400238750417</v>
      </c>
      <c r="F37" s="199">
        <v>0.5279900167463456</v>
      </c>
      <c r="G37" s="178">
        <v>0.1034205985974604</v>
      </c>
      <c r="H37" s="179">
        <v>0.16021583030743508</v>
      </c>
      <c r="I37" s="179">
        <v>7.4703161073352328E-2</v>
      </c>
      <c r="J37" s="179">
        <v>0.11738706790079075</v>
      </c>
      <c r="K37" s="182">
        <f t="shared" si="1"/>
        <v>-0.15812866728338301</v>
      </c>
      <c r="L37" s="182">
        <f t="shared" si="2"/>
        <v>5.6795231709974678E-2</v>
      </c>
      <c r="M37" s="182">
        <f t="shared" si="3"/>
        <v>-8.5512669234082753E-2</v>
      </c>
      <c r="N37" s="182">
        <f t="shared" si="4"/>
        <v>4.2683906827438417E-2</v>
      </c>
      <c r="O37" s="221"/>
    </row>
    <row r="38" spans="2:15" ht="15.75" thickBot="1">
      <c r="B38" s="183" t="s">
        <v>112</v>
      </c>
      <c r="C38" s="194">
        <v>8.3815944491657675</v>
      </c>
      <c r="D38" s="198">
        <v>-0.86322190500410445</v>
      </c>
      <c r="E38" s="196">
        <v>1.0725117623611586</v>
      </c>
      <c r="F38" s="199">
        <v>-0.32339138299033093</v>
      </c>
      <c r="G38" s="178">
        <v>8.6109763466867724E-3</v>
      </c>
      <c r="H38" s="179">
        <v>0.17423104538008613</v>
      </c>
      <c r="I38" s="179">
        <v>0.15231363603255163</v>
      </c>
      <c r="J38" s="179">
        <v>0.1415713553376321</v>
      </c>
      <c r="K38" s="182">
        <f t="shared" si="1"/>
        <v>0.64925580715588682</v>
      </c>
      <c r="L38" s="182">
        <f t="shared" si="2"/>
        <v>0.16562006903339935</v>
      </c>
      <c r="M38" s="182">
        <f t="shared" si="3"/>
        <v>-2.19174093475345E-2</v>
      </c>
      <c r="N38" s="182">
        <f t="shared" si="4"/>
        <v>-1.0742280694919532E-2</v>
      </c>
      <c r="O38" s="221"/>
    </row>
    <row r="39" spans="2:15" ht="15.75" thickBot="1">
      <c r="B39" s="183" t="s">
        <v>113</v>
      </c>
      <c r="C39" s="195">
        <v>13.400300018378845</v>
      </c>
      <c r="D39" s="198">
        <v>-2.8841926066799228</v>
      </c>
      <c r="E39" s="197">
        <v>14.213807531379038</v>
      </c>
      <c r="F39" s="199">
        <v>-8.9467011480328313</v>
      </c>
      <c r="G39" s="180">
        <v>0.35071331348884033</v>
      </c>
      <c r="H39" s="181">
        <v>0.19703817922600209</v>
      </c>
      <c r="I39" s="181">
        <v>0.14971965284835531</v>
      </c>
      <c r="J39" s="181">
        <v>0.14282985474646906</v>
      </c>
      <c r="K39" s="182">
        <f t="shared" si="1"/>
        <v>-0.89480384154489689</v>
      </c>
      <c r="L39" s="182">
        <f t="shared" si="2"/>
        <v>-0.15367513426283824</v>
      </c>
      <c r="M39" s="182">
        <f t="shared" si="3"/>
        <v>-4.7318526377646775E-2</v>
      </c>
      <c r="N39" s="182">
        <f t="shared" si="4"/>
        <v>-6.889798101886252E-3</v>
      </c>
      <c r="O39" s="221"/>
    </row>
    <row r="40" spans="2:15">
      <c r="D40" s="185"/>
      <c r="E40" s="191"/>
      <c r="F40" s="191"/>
      <c r="G40" s="187"/>
      <c r="H40" s="187"/>
      <c r="I40" s="187"/>
      <c r="J40" s="187"/>
    </row>
    <row r="41" spans="2:15">
      <c r="D41" s="184"/>
      <c r="E41" s="190"/>
      <c r="F41" s="190"/>
    </row>
    <row r="42" spans="2:15">
      <c r="D42" s="184"/>
      <c r="E42" s="190"/>
      <c r="F42" s="190"/>
    </row>
    <row r="43" spans="2:15">
      <c r="D43" s="184"/>
      <c r="E43" s="190"/>
      <c r="F43" s="190"/>
    </row>
    <row r="44" spans="2:15">
      <c r="D44" s="184"/>
      <c r="E44" s="190"/>
      <c r="F44" s="190"/>
    </row>
    <row r="45" spans="2:15">
      <c r="D45" s="184"/>
      <c r="E45" s="190"/>
      <c r="F45" s="190"/>
    </row>
    <row r="46" spans="2:15">
      <c r="D46" s="184"/>
      <c r="E46" s="190"/>
      <c r="F46" s="190"/>
    </row>
    <row r="47" spans="2:15">
      <c r="D47" s="184"/>
      <c r="E47" s="190"/>
      <c r="F47" s="190"/>
    </row>
    <row r="48" spans="2:15">
      <c r="D48" s="184"/>
      <c r="E48" s="190"/>
      <c r="F48" s="190"/>
    </row>
    <row r="49" spans="4:6">
      <c r="D49" s="184"/>
      <c r="E49" s="190"/>
      <c r="F49" s="190"/>
    </row>
    <row r="50" spans="4:6">
      <c r="D50" s="184"/>
      <c r="E50" s="190"/>
      <c r="F50" s="190"/>
    </row>
    <row r="51" spans="4:6">
      <c r="D51" s="184"/>
      <c r="E51" s="190"/>
      <c r="F51" s="190"/>
    </row>
  </sheetData>
  <mergeCells count="4">
    <mergeCell ref="C3:D3"/>
    <mergeCell ref="E3:F3"/>
    <mergeCell ref="G3:J3"/>
    <mergeCell ref="P4:S4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E28" sqref="E28"/>
    </sheetView>
  </sheetViews>
  <sheetFormatPr defaultRowHeight="15"/>
  <cols>
    <col min="2" max="2" width="13.42578125" customWidth="1"/>
    <col min="3" max="3" width="15.42578125" customWidth="1"/>
    <col min="4" max="5" width="10.5703125" bestFit="1" customWidth="1"/>
    <col min="6" max="6" width="13.42578125" customWidth="1"/>
  </cols>
  <sheetData>
    <row r="1" spans="1:6">
      <c r="A1" s="236" t="s">
        <v>856</v>
      </c>
    </row>
    <row r="3" spans="1:6" ht="24.75">
      <c r="A3" s="13"/>
      <c r="B3" s="13"/>
      <c r="C3" s="13"/>
      <c r="D3" s="14" t="s">
        <v>425</v>
      </c>
      <c r="E3" s="14" t="s">
        <v>426</v>
      </c>
      <c r="F3" s="14" t="s">
        <v>427</v>
      </c>
    </row>
    <row r="4" spans="1:6">
      <c r="A4" s="275" t="s">
        <v>75</v>
      </c>
      <c r="B4" s="275" t="s">
        <v>423</v>
      </c>
      <c r="C4" s="15" t="s">
        <v>421</v>
      </c>
      <c r="D4" s="16">
        <v>0.4639526017084607</v>
      </c>
      <c r="E4" s="16">
        <v>0.47997603418310641</v>
      </c>
      <c r="F4" s="18"/>
    </row>
    <row r="5" spans="1:6">
      <c r="A5" s="276"/>
      <c r="B5" s="276"/>
      <c r="C5" s="8" t="s">
        <v>422</v>
      </c>
      <c r="D5" s="9">
        <v>0.46031537009511619</v>
      </c>
      <c r="E5" s="9">
        <v>0.49302433925922706</v>
      </c>
      <c r="F5" s="10"/>
    </row>
    <row r="6" spans="1:6">
      <c r="A6" s="276"/>
      <c r="B6" s="278" t="s">
        <v>424</v>
      </c>
      <c r="C6" s="8" t="s">
        <v>421</v>
      </c>
      <c r="D6" s="9">
        <v>0.5786443887618975</v>
      </c>
      <c r="E6" s="9">
        <v>0.58739980063144315</v>
      </c>
      <c r="F6" s="9">
        <v>0.68105885862381965</v>
      </c>
    </row>
    <row r="7" spans="1:6">
      <c r="A7" s="277"/>
      <c r="B7" s="277"/>
      <c r="C7" s="11" t="s">
        <v>422</v>
      </c>
      <c r="D7" s="12">
        <v>0.64737261635688892</v>
      </c>
      <c r="E7" s="12">
        <v>0.65455230484295335</v>
      </c>
      <c r="F7" s="12">
        <v>0.73476562525907552</v>
      </c>
    </row>
    <row r="8" spans="1:6">
      <c r="A8" s="275">
        <v>2003</v>
      </c>
      <c r="B8" s="275" t="s">
        <v>423</v>
      </c>
      <c r="C8" s="15" t="s">
        <v>421</v>
      </c>
      <c r="D8" s="16">
        <v>0.50859005851054273</v>
      </c>
      <c r="E8" s="16">
        <v>0.48647321491072426</v>
      </c>
      <c r="F8" s="18"/>
    </row>
    <row r="9" spans="1:6">
      <c r="A9" s="276"/>
      <c r="B9" s="276"/>
      <c r="C9" s="8" t="s">
        <v>422</v>
      </c>
      <c r="D9" s="9">
        <v>0.51733754307757718</v>
      </c>
      <c r="E9" s="9">
        <v>0.49580062020011406</v>
      </c>
      <c r="F9" s="10"/>
    </row>
    <row r="10" spans="1:6">
      <c r="A10" s="276"/>
      <c r="B10" s="278" t="s">
        <v>424</v>
      </c>
      <c r="C10" s="8" t="s">
        <v>421</v>
      </c>
      <c r="D10" s="10"/>
      <c r="E10" s="9">
        <v>0.58477292850500739</v>
      </c>
      <c r="F10" s="10"/>
    </row>
    <row r="11" spans="1:6">
      <c r="A11" s="277"/>
      <c r="B11" s="277"/>
      <c r="C11" s="11" t="s">
        <v>422</v>
      </c>
      <c r="D11" s="17"/>
      <c r="E11" s="12">
        <v>0.64522892247688235</v>
      </c>
      <c r="F11" s="17"/>
    </row>
    <row r="12" spans="1:6">
      <c r="A12" s="275" t="s">
        <v>77</v>
      </c>
      <c r="B12" s="275" t="s">
        <v>423</v>
      </c>
      <c r="C12" s="15" t="s">
        <v>421</v>
      </c>
      <c r="D12" s="16">
        <v>0.46532251201504859</v>
      </c>
      <c r="E12" s="16">
        <v>0.47121004355794449</v>
      </c>
      <c r="F12" s="18"/>
    </row>
    <row r="13" spans="1:6">
      <c r="A13" s="276"/>
      <c r="B13" s="276"/>
      <c r="C13" s="8" t="s">
        <v>422</v>
      </c>
      <c r="D13" s="9">
        <v>0.48036330164105967</v>
      </c>
      <c r="E13" s="9">
        <v>0.48351723812828862</v>
      </c>
      <c r="F13" s="10"/>
    </row>
    <row r="14" spans="1:6">
      <c r="A14" s="276"/>
      <c r="B14" s="278" t="s">
        <v>424</v>
      </c>
      <c r="C14" s="8" t="s">
        <v>421</v>
      </c>
      <c r="D14" s="10"/>
      <c r="E14" s="9">
        <v>0.57044222778896292</v>
      </c>
      <c r="F14" s="10"/>
    </row>
    <row r="15" spans="1:6">
      <c r="A15" s="277"/>
      <c r="B15" s="277"/>
      <c r="C15" s="11" t="s">
        <v>422</v>
      </c>
      <c r="D15" s="17"/>
      <c r="E15" s="12">
        <v>0.63070881965455816</v>
      </c>
      <c r="F15" s="17"/>
    </row>
    <row r="16" spans="1:6">
      <c r="A16" s="278" t="s">
        <v>78</v>
      </c>
      <c r="B16" s="278" t="s">
        <v>423</v>
      </c>
      <c r="C16" s="8" t="s">
        <v>421</v>
      </c>
      <c r="D16" s="9">
        <v>0.2999786625987888</v>
      </c>
      <c r="E16" s="9">
        <v>0.47803542875326455</v>
      </c>
      <c r="F16" s="10"/>
    </row>
    <row r="17" spans="1:6">
      <c r="A17" s="276"/>
      <c r="B17" s="276"/>
      <c r="C17" s="8" t="s">
        <v>422</v>
      </c>
      <c r="D17" s="9">
        <v>0.31657961491388931</v>
      </c>
      <c r="E17" s="9">
        <v>0.46717934897760577</v>
      </c>
      <c r="F17" s="10"/>
    </row>
    <row r="18" spans="1:6">
      <c r="A18" s="276"/>
      <c r="B18" s="278" t="s">
        <v>424</v>
      </c>
      <c r="C18" s="8" t="s">
        <v>421</v>
      </c>
      <c r="D18" s="9">
        <v>0.57054221381922754</v>
      </c>
      <c r="E18" s="9">
        <v>0.58292151364901545</v>
      </c>
      <c r="F18" s="9">
        <v>0.66995270333737689</v>
      </c>
    </row>
    <row r="19" spans="1:6">
      <c r="A19" s="277"/>
      <c r="B19" s="277"/>
      <c r="C19" s="11" t="s">
        <v>422</v>
      </c>
      <c r="D19" s="12">
        <v>0.59238934662065534</v>
      </c>
      <c r="E19" s="12">
        <v>0.60009730795833649</v>
      </c>
      <c r="F19" s="12">
        <v>0.65693257795511417</v>
      </c>
    </row>
  </sheetData>
  <mergeCells count="12">
    <mergeCell ref="A4:A7"/>
    <mergeCell ref="B4:B5"/>
    <mergeCell ref="B6:B7"/>
    <mergeCell ref="A8:A11"/>
    <mergeCell ref="B8:B9"/>
    <mergeCell ref="B10:B11"/>
    <mergeCell ref="A12:A15"/>
    <mergeCell ref="B12:B13"/>
    <mergeCell ref="B14:B15"/>
    <mergeCell ref="A16:A19"/>
    <mergeCell ref="B16:B17"/>
    <mergeCell ref="B18:B1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S55"/>
  <sheetViews>
    <sheetView workbookViewId="0"/>
  </sheetViews>
  <sheetFormatPr defaultRowHeight="15"/>
  <cols>
    <col min="1" max="1" width="20.5703125" style="5" customWidth="1"/>
    <col min="2" max="2" width="9.140625" style="126"/>
    <col min="3" max="4" width="9.140625" style="5"/>
    <col min="5" max="5" width="9.140625" style="123"/>
    <col min="6" max="6" width="9.140625" style="126"/>
    <col min="7" max="8" width="9.140625" style="5"/>
    <col min="9" max="9" width="9.140625" style="123"/>
    <col min="10" max="10" width="9.140625" style="126"/>
    <col min="11" max="13" width="9.140625" style="5"/>
  </cols>
  <sheetData>
    <row r="1" spans="1:19">
      <c r="A1" s="236" t="s">
        <v>730</v>
      </c>
    </row>
    <row r="3" spans="1:19" ht="15" customHeight="1">
      <c r="A3" s="279"/>
      <c r="B3" s="282" t="s">
        <v>442</v>
      </c>
      <c r="C3" s="283"/>
      <c r="D3" s="283"/>
      <c r="E3" s="284"/>
      <c r="F3" s="282" t="s">
        <v>443</v>
      </c>
      <c r="G3" s="283"/>
      <c r="H3" s="283"/>
      <c r="I3" s="284"/>
      <c r="J3" s="282" t="s">
        <v>443</v>
      </c>
      <c r="K3" s="283"/>
      <c r="L3" s="283"/>
      <c r="M3" s="283"/>
    </row>
    <row r="4" spans="1:19">
      <c r="A4" s="280"/>
      <c r="B4" s="285" t="s">
        <v>74</v>
      </c>
      <c r="C4" s="286"/>
      <c r="D4" s="286"/>
      <c r="E4" s="287"/>
      <c r="F4" s="285" t="s">
        <v>74</v>
      </c>
      <c r="G4" s="286"/>
      <c r="H4" s="286"/>
      <c r="I4" s="287"/>
      <c r="J4" s="285" t="s">
        <v>74</v>
      </c>
      <c r="K4" s="286"/>
      <c r="L4" s="286"/>
      <c r="M4" s="286"/>
      <c r="O4" t="s">
        <v>433</v>
      </c>
    </row>
    <row r="5" spans="1:19">
      <c r="A5" s="281"/>
      <c r="B5" s="137">
        <v>2000</v>
      </c>
      <c r="C5" s="138" t="s">
        <v>76</v>
      </c>
      <c r="D5" s="138" t="s">
        <v>77</v>
      </c>
      <c r="E5" s="139" t="s">
        <v>78</v>
      </c>
      <c r="F5" s="137" t="s">
        <v>75</v>
      </c>
      <c r="G5" s="138" t="s">
        <v>76</v>
      </c>
      <c r="H5" s="138" t="s">
        <v>77</v>
      </c>
      <c r="I5" s="139" t="s">
        <v>78</v>
      </c>
      <c r="J5" s="137" t="s">
        <v>75</v>
      </c>
      <c r="K5" s="138" t="s">
        <v>76</v>
      </c>
      <c r="L5" s="138" t="s">
        <v>77</v>
      </c>
      <c r="M5" s="138" t="s">
        <v>78</v>
      </c>
    </row>
    <row r="6" spans="1:19">
      <c r="A6" s="129" t="s">
        <v>135</v>
      </c>
      <c r="B6" s="133">
        <v>-2.5379304191972047</v>
      </c>
      <c r="C6" s="130">
        <v>1.8600723850754943</v>
      </c>
      <c r="D6" s="130">
        <v>-7.6302722166536157</v>
      </c>
      <c r="E6" s="134">
        <v>22.754981676618204</v>
      </c>
      <c r="F6" s="133">
        <v>11577.736591724739</v>
      </c>
      <c r="G6" s="130">
        <v>10872.223024051475</v>
      </c>
      <c r="H6" s="130">
        <v>11097.328612114345</v>
      </c>
      <c r="I6" s="134">
        <v>10549.500887886241</v>
      </c>
      <c r="J6" s="126">
        <f>IF(B6&gt;0,B6/(B6+F6),0)</f>
        <v>0</v>
      </c>
      <c r="K6" s="5">
        <f t="shared" ref="K6:L40" si="0">IF(C6&gt;0,C6/(C6+G6),0)</f>
        <v>1.7105556106013594E-4</v>
      </c>
      <c r="L6" s="5">
        <f>IF(D6&gt;0,D6/(D6+H6),0)</f>
        <v>0</v>
      </c>
      <c r="M6" s="5">
        <f t="shared" ref="M6:M40" si="1">IF(E6&gt;0,E6/(E6+I6),0)</f>
        <v>2.1523298298264772E-3</v>
      </c>
      <c r="O6" s="35"/>
      <c r="P6" s="41">
        <v>2000</v>
      </c>
      <c r="Q6" s="41">
        <v>2003</v>
      </c>
      <c r="R6" s="41">
        <v>2006</v>
      </c>
      <c r="S6" s="41">
        <v>2009</v>
      </c>
    </row>
    <row r="7" spans="1:19">
      <c r="A7" s="129" t="s">
        <v>131</v>
      </c>
      <c r="B7" s="133">
        <v>-9.8608849085749863</v>
      </c>
      <c r="C7" s="130">
        <v>6.3456355184350191</v>
      </c>
      <c r="D7" s="131"/>
      <c r="E7" s="134">
        <v>25.274714050968701</v>
      </c>
      <c r="F7" s="133">
        <v>11086.991433146402</v>
      </c>
      <c r="G7" s="130">
        <v>10532.113927909129</v>
      </c>
      <c r="H7" s="131"/>
      <c r="I7" s="134">
        <v>9291.995250646276</v>
      </c>
      <c r="J7" s="126">
        <f t="shared" ref="J7:J40" si="2">IF(B7&gt;0,B7/(B7+F7),0)</f>
        <v>0</v>
      </c>
      <c r="K7" s="5">
        <f t="shared" si="0"/>
        <v>6.0214070948820368E-4</v>
      </c>
      <c r="L7" s="5">
        <f t="shared" si="0"/>
        <v>0</v>
      </c>
      <c r="M7" s="5">
        <f t="shared" si="1"/>
        <v>2.7126737925093464E-3</v>
      </c>
      <c r="O7" s="5">
        <v>2000</v>
      </c>
      <c r="P7" s="46">
        <f>CORREL($J$6:$J$40,J$6:J$40)</f>
        <v>0.99999999999999989</v>
      </c>
      <c r="Q7" s="46">
        <f>CORREL($J$6:$J$40,K$6:K$40)</f>
        <v>0.41762591189586096</v>
      </c>
      <c r="R7" s="46">
        <f>CORREL($J$6:$J$40,L$6:L$40)</f>
        <v>0.41542694703108285</v>
      </c>
      <c r="S7" s="46">
        <f>CORREL($J$6:$J$40,M$6:M$40)</f>
        <v>0.49095864873258466</v>
      </c>
    </row>
    <row r="8" spans="1:19">
      <c r="A8" s="129" t="s">
        <v>117</v>
      </c>
      <c r="B8" s="133">
        <v>27.507901435411434</v>
      </c>
      <c r="C8" s="130">
        <v>-1.0156743207976369</v>
      </c>
      <c r="D8" s="130">
        <v>2.1347464523796464</v>
      </c>
      <c r="E8" s="134">
        <v>9.0893080288012893</v>
      </c>
      <c r="F8" s="133">
        <v>8604.7521569275086</v>
      </c>
      <c r="G8" s="130">
        <v>8887.8776680341743</v>
      </c>
      <c r="H8" s="130">
        <v>9435.9097129417696</v>
      </c>
      <c r="I8" s="134">
        <v>9630.4146182260101</v>
      </c>
      <c r="J8" s="126">
        <f t="shared" si="2"/>
        <v>3.1866395647756028E-3</v>
      </c>
      <c r="K8" s="5">
        <f t="shared" si="0"/>
        <v>0</v>
      </c>
      <c r="L8" s="5">
        <f t="shared" si="0"/>
        <v>2.261852507226567E-4</v>
      </c>
      <c r="M8" s="5">
        <f t="shared" si="1"/>
        <v>9.4292279958982427E-4</v>
      </c>
      <c r="O8" s="5">
        <v>2003</v>
      </c>
      <c r="P8" s="47">
        <f>CORREL($K$6:$K$40,J$6:J$40)</f>
        <v>0.41762591189586096</v>
      </c>
      <c r="Q8" s="47">
        <f>CORREL($K$6:$K$40,K$6:K$40)</f>
        <v>1</v>
      </c>
      <c r="R8" s="47">
        <f>CORREL($K$6:$K$40,L$6:L$40)</f>
        <v>0.71660509300602437</v>
      </c>
      <c r="S8" s="47">
        <f>CORREL($K$6:$K$40,M$6:M$40)</f>
        <v>0.87345077045379504</v>
      </c>
    </row>
    <row r="9" spans="1:19">
      <c r="A9" s="129" t="s">
        <v>141</v>
      </c>
      <c r="B9" s="133">
        <v>23.015281924339963</v>
      </c>
      <c r="C9" s="130">
        <v>-18.611326988433934</v>
      </c>
      <c r="D9" s="130">
        <v>-3.8327881981305603</v>
      </c>
      <c r="E9" s="134">
        <v>24.293613091340067</v>
      </c>
      <c r="F9" s="133">
        <v>9745.8860596356626</v>
      </c>
      <c r="G9" s="130">
        <v>9905.8689298395184</v>
      </c>
      <c r="H9" s="130">
        <v>9889.8811022077316</v>
      </c>
      <c r="I9" s="134">
        <v>10701.965456596712</v>
      </c>
      <c r="J9" s="126">
        <f t="shared" si="2"/>
        <v>2.3559744458085232E-3</v>
      </c>
      <c r="K9" s="5">
        <f t="shared" si="0"/>
        <v>0</v>
      </c>
      <c r="L9" s="5">
        <f t="shared" si="0"/>
        <v>0</v>
      </c>
      <c r="M9" s="5">
        <f t="shared" si="1"/>
        <v>2.2648728632699887E-3</v>
      </c>
      <c r="O9" s="5">
        <v>2006</v>
      </c>
      <c r="P9" s="47">
        <f>CORREL($L$6:$L$40,J$6:J$40)</f>
        <v>0.41542694703108285</v>
      </c>
      <c r="Q9" s="47">
        <f>CORREL($L$6:$L$40,K$6:K$40)</f>
        <v>0.71660509300602437</v>
      </c>
      <c r="R9" s="47">
        <f>CORREL($L$6:$L$40,L$6:L$40)</f>
        <v>1</v>
      </c>
      <c r="S9" s="47">
        <f>CORREL($L$6:$L$40,M$6:M$40)</f>
        <v>0.6930669077667323</v>
      </c>
    </row>
    <row r="10" spans="1:19">
      <c r="A10" s="129" t="s">
        <v>116</v>
      </c>
      <c r="B10" s="133">
        <v>35.968321322505581</v>
      </c>
      <c r="C10" s="130">
        <v>7.6792349752307949</v>
      </c>
      <c r="D10" s="130">
        <v>22.817219781104445</v>
      </c>
      <c r="E10" s="134">
        <v>-1.439798943740848</v>
      </c>
      <c r="F10" s="133">
        <v>10414.312880358639</v>
      </c>
      <c r="G10" s="130">
        <v>9023.4956739537265</v>
      </c>
      <c r="H10" s="130">
        <v>11071.606658148668</v>
      </c>
      <c r="I10" s="134">
        <v>9340.9789351859217</v>
      </c>
      <c r="J10" s="126">
        <f t="shared" si="2"/>
        <v>3.4418520065009669E-3</v>
      </c>
      <c r="K10" s="5">
        <f t="shared" si="0"/>
        <v>8.5030298412651448E-4</v>
      </c>
      <c r="L10" s="5">
        <f t="shared" si="0"/>
        <v>2.0566385449266029E-3</v>
      </c>
      <c r="M10" s="5">
        <f t="shared" si="1"/>
        <v>0</v>
      </c>
      <c r="O10" s="45">
        <v>2009</v>
      </c>
      <c r="P10" s="48">
        <f>CORREL($M$6:$M$40,J$6:J$40)</f>
        <v>0.49095864873258466</v>
      </c>
      <c r="Q10" s="48">
        <f>CORREL($M$6:$M$40,K$6:K$40)</f>
        <v>0.87345077045379504</v>
      </c>
      <c r="R10" s="48">
        <f>CORREL($M$6:$M$40,L$6:L$40)</f>
        <v>0.6930669077667323</v>
      </c>
      <c r="S10" s="48">
        <f>CORREL($M$6:$M$40,M$6:M$40)</f>
        <v>0.99999999999999978</v>
      </c>
    </row>
    <row r="11" spans="1:19">
      <c r="A11" s="129" t="s">
        <v>136</v>
      </c>
      <c r="B11" s="133">
        <v>13.19336080379095</v>
      </c>
      <c r="C11" s="130">
        <v>60.971256014658017</v>
      </c>
      <c r="D11" s="130">
        <v>31.835113313313794</v>
      </c>
      <c r="E11" s="134">
        <v>-3664.1975226853151</v>
      </c>
      <c r="F11" s="133">
        <v>8889.8974142891384</v>
      </c>
      <c r="G11" s="130">
        <v>9623.7534016341833</v>
      </c>
      <c r="H11" s="130">
        <v>11733.082969187868</v>
      </c>
      <c r="I11" s="134">
        <v>16279.322432302448</v>
      </c>
      <c r="J11" s="126">
        <f t="shared" si="2"/>
        <v>1.4818854639447659E-3</v>
      </c>
      <c r="K11" s="5">
        <f t="shared" si="0"/>
        <v>6.2956106827986988E-3</v>
      </c>
      <c r="L11" s="5">
        <f t="shared" si="0"/>
        <v>2.7059358246331075E-3</v>
      </c>
      <c r="M11" s="5">
        <f t="shared" si="1"/>
        <v>0</v>
      </c>
    </row>
    <row r="12" spans="1:19">
      <c r="A12" s="129" t="s">
        <v>127</v>
      </c>
      <c r="B12" s="133">
        <v>74.627433268359781</v>
      </c>
      <c r="C12" s="130">
        <v>-14.594483449597758</v>
      </c>
      <c r="D12" s="130">
        <v>-5.9500755739346793</v>
      </c>
      <c r="E12" s="134">
        <v>5.0863321722505281</v>
      </c>
      <c r="F12" s="133">
        <v>7187.8306541729316</v>
      </c>
      <c r="G12" s="130">
        <v>9099.3371915859043</v>
      </c>
      <c r="H12" s="130">
        <v>7500.3580465640534</v>
      </c>
      <c r="I12" s="134">
        <v>6855.180167908873</v>
      </c>
      <c r="J12" s="126">
        <f t="shared" si="2"/>
        <v>1.0275781611381735E-2</v>
      </c>
      <c r="K12" s="5">
        <f t="shared" si="0"/>
        <v>0</v>
      </c>
      <c r="L12" s="5">
        <f t="shared" si="0"/>
        <v>0</v>
      </c>
      <c r="M12" s="5">
        <f t="shared" si="1"/>
        <v>7.4141903557104979E-4</v>
      </c>
    </row>
    <row r="13" spans="1:19">
      <c r="A13" s="129" t="s">
        <v>138</v>
      </c>
      <c r="B13" s="133">
        <v>-31.707905931163626</v>
      </c>
      <c r="C13" s="130">
        <v>99.850616051420261</v>
      </c>
      <c r="D13" s="130">
        <v>42.08829965127444</v>
      </c>
      <c r="E13" s="134">
        <v>40.32873125565385</v>
      </c>
      <c r="F13" s="133">
        <v>10481.971558560172</v>
      </c>
      <c r="G13" s="130">
        <v>9037.6686219935418</v>
      </c>
      <c r="H13" s="130">
        <v>9495.006310913961</v>
      </c>
      <c r="I13" s="134">
        <v>7884.4122599693947</v>
      </c>
      <c r="J13" s="126">
        <f t="shared" si="2"/>
        <v>0</v>
      </c>
      <c r="K13" s="5">
        <f t="shared" si="0"/>
        <v>1.0927540993367475E-2</v>
      </c>
      <c r="L13" s="5">
        <f t="shared" si="0"/>
        <v>4.4131154581028105E-3</v>
      </c>
      <c r="M13" s="5">
        <f t="shared" si="1"/>
        <v>5.0889652166940559E-3</v>
      </c>
    </row>
    <row r="14" spans="1:19" ht="15.75" customHeight="1">
      <c r="A14" s="129" t="s">
        <v>133</v>
      </c>
      <c r="B14" s="133">
        <v>162.00592464901712</v>
      </c>
      <c r="C14" s="130">
        <v>8.6723110020314316</v>
      </c>
      <c r="D14" s="130">
        <v>6.6128440443739045</v>
      </c>
      <c r="E14" s="134">
        <v>-1.5863168352883605</v>
      </c>
      <c r="F14" s="133">
        <v>8005.3352526152385</v>
      </c>
      <c r="G14" s="130">
        <v>9333.0252571145647</v>
      </c>
      <c r="H14" s="130">
        <v>11333.428286275042</v>
      </c>
      <c r="I14" s="134">
        <v>11875.562759733244</v>
      </c>
      <c r="J14" s="126">
        <f t="shared" si="2"/>
        <v>1.9835821858403477E-2</v>
      </c>
      <c r="K14" s="5">
        <f t="shared" si="0"/>
        <v>9.2834422638881015E-4</v>
      </c>
      <c r="L14" s="5">
        <f t="shared" si="0"/>
        <v>5.8314109872965164E-4</v>
      </c>
      <c r="M14" s="5">
        <f t="shared" si="1"/>
        <v>0</v>
      </c>
    </row>
    <row r="15" spans="1:19">
      <c r="A15" s="129" t="s">
        <v>143</v>
      </c>
      <c r="B15" s="133">
        <v>-1.3238033819524258</v>
      </c>
      <c r="C15" s="130">
        <v>52.848998221709905</v>
      </c>
      <c r="D15" s="130">
        <v>68.755357269107179</v>
      </c>
      <c r="E15" s="134">
        <v>85.591414015628729</v>
      </c>
      <c r="F15" s="133">
        <v>9576.2527622435518</v>
      </c>
      <c r="G15" s="130">
        <v>9213.0182030083961</v>
      </c>
      <c r="H15" s="130">
        <v>11566.892139340944</v>
      </c>
      <c r="I15" s="134">
        <v>8662.3537712023972</v>
      </c>
      <c r="J15" s="126">
        <f t="shared" si="2"/>
        <v>0</v>
      </c>
      <c r="K15" s="5">
        <f t="shared" si="0"/>
        <v>5.7036213744455395E-3</v>
      </c>
      <c r="L15" s="5">
        <f t="shared" si="0"/>
        <v>5.909027176110181E-3</v>
      </c>
      <c r="M15" s="5">
        <f t="shared" si="1"/>
        <v>9.7841735634395747E-3</v>
      </c>
    </row>
    <row r="16" spans="1:19" ht="15" customHeight="1">
      <c r="A16" s="129" t="s">
        <v>125</v>
      </c>
      <c r="B16" s="133">
        <v>61.035035779411736</v>
      </c>
      <c r="C16" s="130">
        <v>-1.480791773364069</v>
      </c>
      <c r="D16" s="130">
        <v>93.634427417936152</v>
      </c>
      <c r="E16" s="134">
        <v>54.76053961965259</v>
      </c>
      <c r="F16" s="133">
        <v>8440.7777978075355</v>
      </c>
      <c r="G16" s="130">
        <v>9710.2953595079798</v>
      </c>
      <c r="H16" s="130">
        <v>9336.2995284282297</v>
      </c>
      <c r="I16" s="134">
        <v>9100.7296328191278</v>
      </c>
      <c r="J16" s="126">
        <f t="shared" si="2"/>
        <v>7.1790613336356899E-3</v>
      </c>
      <c r="K16" s="5">
        <f t="shared" si="0"/>
        <v>0</v>
      </c>
      <c r="L16" s="5">
        <f t="shared" si="0"/>
        <v>9.9294892049468404E-3</v>
      </c>
      <c r="M16" s="5">
        <f t="shared" si="1"/>
        <v>5.9811696138892621E-3</v>
      </c>
    </row>
    <row r="17" spans="1:13">
      <c r="A17" s="129" t="s">
        <v>146</v>
      </c>
      <c r="B17" s="133">
        <v>83.558670841893729</v>
      </c>
      <c r="C17" s="130">
        <v>17.212564980385245</v>
      </c>
      <c r="D17" s="130">
        <v>0.23235305383130955</v>
      </c>
      <c r="E17" s="134">
        <v>37.479877160068426</v>
      </c>
      <c r="F17" s="133">
        <v>5300.9704998150683</v>
      </c>
      <c r="G17" s="130">
        <v>6448.106706737356</v>
      </c>
      <c r="H17" s="130">
        <v>6283.5194546775429</v>
      </c>
      <c r="I17" s="134">
        <v>4790.0195422317647</v>
      </c>
      <c r="J17" s="126">
        <f t="shared" si="2"/>
        <v>1.5518287336476403E-2</v>
      </c>
      <c r="K17" s="5">
        <f t="shared" si="0"/>
        <v>2.6622915678241699E-3</v>
      </c>
      <c r="L17" s="5">
        <f t="shared" si="0"/>
        <v>3.6976803180772995E-5</v>
      </c>
      <c r="M17" s="5">
        <f t="shared" si="1"/>
        <v>7.763828413839588E-3</v>
      </c>
    </row>
    <row r="18" spans="1:13">
      <c r="A18" s="129" t="s">
        <v>150</v>
      </c>
      <c r="B18" s="133">
        <v>34.903756228539848</v>
      </c>
      <c r="C18" s="130">
        <v>36.405654570346016</v>
      </c>
      <c r="D18" s="130">
        <v>-8.2282560776346472</v>
      </c>
      <c r="E18" s="134">
        <v>72.878200630065166</v>
      </c>
      <c r="F18" s="133">
        <v>5048.8179400502722</v>
      </c>
      <c r="G18" s="130">
        <v>5701.8412168362402</v>
      </c>
      <c r="H18" s="130">
        <v>6962.2291287192684</v>
      </c>
      <c r="I18" s="134">
        <v>5089.3179053653457</v>
      </c>
      <c r="J18" s="126">
        <f t="shared" si="2"/>
        <v>6.8657881595069878E-3</v>
      </c>
      <c r="K18" s="5">
        <f t="shared" si="0"/>
        <v>6.3443862535356712E-3</v>
      </c>
      <c r="L18" s="5">
        <f t="shared" si="0"/>
        <v>0</v>
      </c>
      <c r="M18" s="5">
        <f t="shared" si="1"/>
        <v>1.4117673783338822E-2</v>
      </c>
    </row>
    <row r="19" spans="1:13">
      <c r="A19" s="129" t="s">
        <v>128</v>
      </c>
      <c r="B19" s="133">
        <v>209.19432498201436</v>
      </c>
      <c r="C19" s="130">
        <v>52.944375209846477</v>
      </c>
      <c r="D19" s="130">
        <v>-4.2470773296370075</v>
      </c>
      <c r="E19" s="134">
        <v>27.075207536092666</v>
      </c>
      <c r="F19" s="133">
        <v>10206.64807045692</v>
      </c>
      <c r="G19" s="130">
        <v>10646.210173675168</v>
      </c>
      <c r="H19" s="130">
        <v>10824.051798625742</v>
      </c>
      <c r="I19" s="134">
        <v>8132.9955396333889</v>
      </c>
      <c r="J19" s="126">
        <f t="shared" si="2"/>
        <v>2.0084244465298353E-2</v>
      </c>
      <c r="K19" s="5">
        <f t="shared" si="0"/>
        <v>4.948463448017389E-3</v>
      </c>
      <c r="L19" s="5">
        <f t="shared" si="0"/>
        <v>0</v>
      </c>
      <c r="M19" s="5">
        <f t="shared" si="1"/>
        <v>3.3180113720808558E-3</v>
      </c>
    </row>
    <row r="20" spans="1:13">
      <c r="A20" s="129" t="s">
        <v>118</v>
      </c>
      <c r="B20" s="133">
        <v>49.546810268757042</v>
      </c>
      <c r="C20" s="130">
        <v>123.68705552530076</v>
      </c>
      <c r="D20" s="130">
        <v>13.809427458579162</v>
      </c>
      <c r="E20" s="134">
        <v>51.03204774802601</v>
      </c>
      <c r="F20" s="133">
        <v>8622.3244616026332</v>
      </c>
      <c r="G20" s="130">
        <v>7443.4763119256486</v>
      </c>
      <c r="H20" s="130">
        <v>8553.6436816870537</v>
      </c>
      <c r="I20" s="134">
        <v>9227.3894930274582</v>
      </c>
      <c r="J20" s="126">
        <f t="shared" si="2"/>
        <v>5.7135085053061259E-3</v>
      </c>
      <c r="K20" s="5">
        <f t="shared" si="0"/>
        <v>1.6345233942922734E-2</v>
      </c>
      <c r="L20" s="5">
        <f t="shared" si="0"/>
        <v>1.6118474513549187E-3</v>
      </c>
      <c r="M20" s="5">
        <f t="shared" si="1"/>
        <v>5.5000785989036656E-3</v>
      </c>
    </row>
    <row r="21" spans="1:13">
      <c r="A21" s="129" t="s">
        <v>119</v>
      </c>
      <c r="B21" s="133">
        <v>25.062046261632613</v>
      </c>
      <c r="C21" s="130">
        <v>172.32904149966993</v>
      </c>
      <c r="D21" s="130">
        <v>24.591466356051278</v>
      </c>
      <c r="E21" s="134">
        <v>16.433435434261153</v>
      </c>
      <c r="F21" s="133">
        <v>9805.9282926563028</v>
      </c>
      <c r="G21" s="130">
        <v>7721.2396626798809</v>
      </c>
      <c r="H21" s="130">
        <v>7733.5019487008904</v>
      </c>
      <c r="I21" s="134">
        <v>6457.3095573826722</v>
      </c>
      <c r="J21" s="126">
        <f t="shared" si="2"/>
        <v>2.5492900916014027E-3</v>
      </c>
      <c r="K21" s="5">
        <f t="shared" si="0"/>
        <v>2.1831575546865607E-2</v>
      </c>
      <c r="L21" s="5">
        <f t="shared" si="0"/>
        <v>3.1697821926614149E-3</v>
      </c>
      <c r="M21" s="5">
        <f t="shared" si="1"/>
        <v>2.5384751066724752E-3</v>
      </c>
    </row>
    <row r="22" spans="1:13">
      <c r="A22" s="129" t="s">
        <v>120</v>
      </c>
      <c r="B22" s="133">
        <v>132.01382132740184</v>
      </c>
      <c r="C22" s="130">
        <v>153.02672799718641</v>
      </c>
      <c r="D22" s="130">
        <v>-389.17428461302148</v>
      </c>
      <c r="E22" s="134">
        <v>27.866775838197288</v>
      </c>
      <c r="F22" s="133">
        <v>7533.6558407343673</v>
      </c>
      <c r="G22" s="130">
        <v>11073.971129460904</v>
      </c>
      <c r="H22" s="130">
        <v>10317.683402918812</v>
      </c>
      <c r="I22" s="134">
        <v>11853.343607246097</v>
      </c>
      <c r="J22" s="126">
        <f t="shared" si="2"/>
        <v>1.7221433631656808E-2</v>
      </c>
      <c r="K22" s="5">
        <f t="shared" si="0"/>
        <v>1.3630244695872174E-2</v>
      </c>
      <c r="L22" s="5">
        <f t="shared" si="0"/>
        <v>0</v>
      </c>
      <c r="M22" s="5">
        <f t="shared" si="1"/>
        <v>2.3454492378884406E-3</v>
      </c>
    </row>
    <row r="23" spans="1:13">
      <c r="A23" s="129" t="s">
        <v>134</v>
      </c>
      <c r="B23" s="133">
        <v>63.711950426946451</v>
      </c>
      <c r="C23" s="130">
        <v>117.32938338776432</v>
      </c>
      <c r="D23" s="130">
        <v>136.64402654250583</v>
      </c>
      <c r="E23" s="134">
        <v>53.253905197045661</v>
      </c>
      <c r="F23" s="133">
        <v>9312.8687037683321</v>
      </c>
      <c r="G23" s="130">
        <v>8179.2051279556472</v>
      </c>
      <c r="H23" s="130">
        <v>10268.062612206868</v>
      </c>
      <c r="I23" s="134">
        <v>7468.4659927168377</v>
      </c>
      <c r="J23" s="126">
        <f t="shared" si="2"/>
        <v>6.7947957551498682E-3</v>
      </c>
      <c r="K23" s="5">
        <f t="shared" si="0"/>
        <v>1.4141974968867552E-2</v>
      </c>
      <c r="L23" s="5">
        <f t="shared" si="0"/>
        <v>1.3132905259780604E-2</v>
      </c>
      <c r="M23" s="5">
        <f t="shared" si="1"/>
        <v>7.0800170599034677E-3</v>
      </c>
    </row>
    <row r="24" spans="1:13">
      <c r="A24" s="129" t="s">
        <v>147</v>
      </c>
      <c r="B24" s="133">
        <v>110.88446837300935</v>
      </c>
      <c r="C24" s="130">
        <v>25.046907594343065</v>
      </c>
      <c r="D24" s="130">
        <v>-6.9107293916542778</v>
      </c>
      <c r="E24" s="134">
        <v>184.97229003207289</v>
      </c>
      <c r="F24" s="133">
        <v>10223.327625993921</v>
      </c>
      <c r="G24" s="130">
        <v>7816.5896433176667</v>
      </c>
      <c r="H24" s="130">
        <v>8628.3122712923323</v>
      </c>
      <c r="I24" s="134">
        <v>6286.8883479021542</v>
      </c>
      <c r="J24" s="126">
        <f t="shared" si="2"/>
        <v>1.0729842523113233E-2</v>
      </c>
      <c r="K24" s="5">
        <f t="shared" si="0"/>
        <v>3.1940918750474378E-3</v>
      </c>
      <c r="L24" s="5">
        <f t="shared" si="0"/>
        <v>0</v>
      </c>
      <c r="M24" s="5">
        <f t="shared" si="1"/>
        <v>2.858100635663792E-2</v>
      </c>
    </row>
    <row r="25" spans="1:13">
      <c r="A25" s="129" t="s">
        <v>130</v>
      </c>
      <c r="B25" s="133">
        <v>-2785.0287852703354</v>
      </c>
      <c r="C25" s="130">
        <v>40.15428425642245</v>
      </c>
      <c r="D25" s="130">
        <v>-40.621110486271661</v>
      </c>
      <c r="E25" s="134">
        <v>346.06267593585392</v>
      </c>
      <c r="F25" s="133">
        <v>15242.262651106117</v>
      </c>
      <c r="G25" s="130">
        <v>6911.4373839782465</v>
      </c>
      <c r="H25" s="130">
        <v>7740.9032393971484</v>
      </c>
      <c r="I25" s="134">
        <v>7866.1959178451143</v>
      </c>
      <c r="J25" s="126">
        <f t="shared" si="2"/>
        <v>0</v>
      </c>
      <c r="K25" s="5">
        <f t="shared" si="0"/>
        <v>5.7762719924859289E-3</v>
      </c>
      <c r="L25" s="5">
        <f t="shared" si="0"/>
        <v>0</v>
      </c>
      <c r="M25" s="5">
        <f t="shared" si="1"/>
        <v>4.2139768491693923E-2</v>
      </c>
    </row>
    <row r="26" spans="1:13">
      <c r="A26" s="129" t="s">
        <v>149</v>
      </c>
      <c r="B26" s="133">
        <v>154.84726675927868</v>
      </c>
      <c r="C26" s="130">
        <v>196.57969199790807</v>
      </c>
      <c r="D26" s="130">
        <v>72.414026653659974</v>
      </c>
      <c r="E26" s="134">
        <v>26.620440293501478</v>
      </c>
      <c r="F26" s="133">
        <v>8115.0394958261877</v>
      </c>
      <c r="G26" s="130">
        <v>8139.5449462901415</v>
      </c>
      <c r="H26" s="130">
        <v>9685.5552655799875</v>
      </c>
      <c r="I26" s="134">
        <v>6674.463758597939</v>
      </c>
      <c r="J26" s="126">
        <f t="shared" si="2"/>
        <v>1.8724230597671185E-2</v>
      </c>
      <c r="K26" s="5">
        <f t="shared" si="0"/>
        <v>2.3581664205812394E-2</v>
      </c>
      <c r="L26" s="5">
        <f t="shared" si="0"/>
        <v>7.4210139922549446E-3</v>
      </c>
      <c r="M26" s="5">
        <f t="shared" si="1"/>
        <v>3.9725572016995839E-3</v>
      </c>
    </row>
    <row r="27" spans="1:13" ht="15.75" customHeight="1">
      <c r="A27" s="129" t="s">
        <v>142</v>
      </c>
      <c r="B27" s="133">
        <v>75.633666738273931</v>
      </c>
      <c r="C27" s="130">
        <v>149.51163278047437</v>
      </c>
      <c r="D27" s="130">
        <v>26.151697436607989</v>
      </c>
      <c r="E27" s="134">
        <v>91.0964432117309</v>
      </c>
      <c r="F27" s="133">
        <v>4386.7429325408648</v>
      </c>
      <c r="G27" s="130">
        <v>6533.9379285689874</v>
      </c>
      <c r="H27" s="130">
        <v>8766.7551406732546</v>
      </c>
      <c r="I27" s="134">
        <v>6233.2571587679331</v>
      </c>
      <c r="J27" s="126">
        <f t="shared" si="2"/>
        <v>1.6949189530639782E-2</v>
      </c>
      <c r="K27" s="5">
        <f t="shared" si="0"/>
        <v>2.237042883440065E-2</v>
      </c>
      <c r="L27" s="5">
        <f t="shared" si="0"/>
        <v>2.974181111900601E-3</v>
      </c>
      <c r="M27" s="5">
        <f t="shared" si="1"/>
        <v>1.4404071774736897E-2</v>
      </c>
    </row>
    <row r="28" spans="1:13">
      <c r="A28" s="129" t="s">
        <v>132</v>
      </c>
      <c r="B28" s="133">
        <v>93.752661771363563</v>
      </c>
      <c r="C28" s="130">
        <v>431.70246136837801</v>
      </c>
      <c r="D28" s="130">
        <v>81.846655426672925</v>
      </c>
      <c r="E28" s="134">
        <v>-37.222267845070185</v>
      </c>
      <c r="F28" s="133">
        <v>9387.8283030874172</v>
      </c>
      <c r="G28" s="130">
        <v>10228.210660732899</v>
      </c>
      <c r="H28" s="130">
        <v>10840.676038805745</v>
      </c>
      <c r="I28" s="134">
        <v>10843.406819736912</v>
      </c>
      <c r="J28" s="126">
        <f t="shared" si="2"/>
        <v>9.8878722988112906E-3</v>
      </c>
      <c r="K28" s="5">
        <f t="shared" si="0"/>
        <v>4.0497746691136351E-2</v>
      </c>
      <c r="L28" s="5">
        <f t="shared" si="0"/>
        <v>7.4933838745779528E-3</v>
      </c>
      <c r="M28" s="5">
        <f t="shared" si="1"/>
        <v>0</v>
      </c>
    </row>
    <row r="29" spans="1:13" ht="15" customHeight="1">
      <c r="A29" s="129" t="s">
        <v>145</v>
      </c>
      <c r="B29" s="133">
        <v>98.65327116513977</v>
      </c>
      <c r="C29" s="130">
        <v>123.08662429525151</v>
      </c>
      <c r="D29" s="130">
        <v>97.545253805777719</v>
      </c>
      <c r="E29" s="134">
        <v>120.54323048988087</v>
      </c>
      <c r="F29" s="133">
        <v>7274.5291579197665</v>
      </c>
      <c r="G29" s="130">
        <v>7610.8371571480529</v>
      </c>
      <c r="H29" s="130">
        <v>6710.6974923613161</v>
      </c>
      <c r="I29" s="134">
        <v>6684.7025274579519</v>
      </c>
      <c r="J29" s="126">
        <f t="shared" si="2"/>
        <v>1.3380012242201329E-2</v>
      </c>
      <c r="K29" s="5">
        <f t="shared" si="0"/>
        <v>1.5915158692226095E-2</v>
      </c>
      <c r="L29" s="5">
        <f t="shared" si="0"/>
        <v>1.4327522892848344E-2</v>
      </c>
      <c r="M29" s="5">
        <f t="shared" si="1"/>
        <v>1.7713281015472319E-2</v>
      </c>
    </row>
    <row r="30" spans="1:13">
      <c r="A30" s="129" t="s">
        <v>124</v>
      </c>
      <c r="B30" s="133">
        <v>70.305582915174583</v>
      </c>
      <c r="C30" s="130">
        <v>109.72856327484544</v>
      </c>
      <c r="D30" s="130">
        <v>523.71921217008583</v>
      </c>
      <c r="E30" s="134">
        <v>-64.457970535103001</v>
      </c>
      <c r="F30" s="133">
        <v>6947.4344349264229</v>
      </c>
      <c r="G30" s="130">
        <v>9699.3494136326117</v>
      </c>
      <c r="H30" s="130">
        <v>8994.4327468321299</v>
      </c>
      <c r="I30" s="134">
        <v>7667.3169707553734</v>
      </c>
      <c r="J30" s="126">
        <f t="shared" si="2"/>
        <v>1.0018265529420116E-2</v>
      </c>
      <c r="K30" s="5">
        <f t="shared" si="0"/>
        <v>1.1186429910453209E-2</v>
      </c>
      <c r="L30" s="5">
        <f t="shared" si="0"/>
        <v>5.5023203498527365E-2</v>
      </c>
      <c r="M30" s="5">
        <f t="shared" si="1"/>
        <v>0</v>
      </c>
    </row>
    <row r="31" spans="1:13">
      <c r="A31" s="129" t="s">
        <v>148</v>
      </c>
      <c r="B31" s="133">
        <v>273.09662232038761</v>
      </c>
      <c r="C31" s="130">
        <v>230.11271588739069</v>
      </c>
      <c r="D31" s="130">
        <v>316.55353125813059</v>
      </c>
      <c r="E31" s="134">
        <v>68.457379604416147</v>
      </c>
      <c r="F31" s="133">
        <v>9349.9995708233237</v>
      </c>
      <c r="G31" s="130">
        <v>7621.7281865263167</v>
      </c>
      <c r="H31" s="130">
        <v>9230.446290545764</v>
      </c>
      <c r="I31" s="134">
        <v>6631.7045911858149</v>
      </c>
      <c r="J31" s="126">
        <f t="shared" si="2"/>
        <v>2.8379288416026043E-2</v>
      </c>
      <c r="K31" s="5">
        <f t="shared" si="0"/>
        <v>2.9306849023985258E-2</v>
      </c>
      <c r="L31" s="5">
        <f t="shared" si="0"/>
        <v>3.3157383174468119E-2</v>
      </c>
      <c r="M31" s="5">
        <f t="shared" si="1"/>
        <v>1.0217272343991132E-2</v>
      </c>
    </row>
    <row r="32" spans="1:13">
      <c r="A32" s="129" t="s">
        <v>144</v>
      </c>
      <c r="B32" s="133">
        <v>17.220412934292426</v>
      </c>
      <c r="C32" s="130">
        <v>1124.6312388717074</v>
      </c>
      <c r="D32" s="130">
        <v>133.50032819996935</v>
      </c>
      <c r="E32" s="134">
        <v>-14.057801836759225</v>
      </c>
      <c r="F32" s="133">
        <v>7002.965370999972</v>
      </c>
      <c r="G32" s="130">
        <v>12035.189797406641</v>
      </c>
      <c r="H32" s="130">
        <v>9505.0765145928217</v>
      </c>
      <c r="I32" s="134">
        <v>7759.8623093655306</v>
      </c>
      <c r="J32" s="126">
        <f t="shared" si="2"/>
        <v>2.452985357410546E-3</v>
      </c>
      <c r="K32" s="5">
        <f t="shared" si="0"/>
        <v>8.5459462995080199E-2</v>
      </c>
      <c r="L32" s="5">
        <f t="shared" si="0"/>
        <v>1.3850626537235495E-2</v>
      </c>
      <c r="M32" s="5">
        <f t="shared" si="1"/>
        <v>0</v>
      </c>
    </row>
    <row r="33" spans="1:13">
      <c r="A33" s="129" t="s">
        <v>121</v>
      </c>
      <c r="B33" s="133">
        <v>71.779107381151746</v>
      </c>
      <c r="C33" s="130">
        <v>792.06368299874782</v>
      </c>
      <c r="D33" s="130">
        <v>966.21032600275328</v>
      </c>
      <c r="E33" s="134">
        <v>-374.3994590606228</v>
      </c>
      <c r="F33" s="133">
        <v>10100.821952935368</v>
      </c>
      <c r="G33" s="130">
        <v>7388.9868622061213</v>
      </c>
      <c r="H33" s="130">
        <v>10047.62006862234</v>
      </c>
      <c r="I33" s="134">
        <v>8459.0305278310188</v>
      </c>
      <c r="J33" s="126">
        <f t="shared" si="2"/>
        <v>7.0561213356889812E-3</v>
      </c>
      <c r="K33" s="5">
        <f t="shared" si="0"/>
        <v>9.6816867054194816E-2</v>
      </c>
      <c r="L33" s="5">
        <f t="shared" si="0"/>
        <v>8.7727002449055125E-2</v>
      </c>
      <c r="M33" s="5">
        <f t="shared" si="1"/>
        <v>0</v>
      </c>
    </row>
    <row r="34" spans="1:13">
      <c r="A34" s="129" t="s">
        <v>129</v>
      </c>
      <c r="B34" s="133">
        <v>2144.1379407305194</v>
      </c>
      <c r="C34" s="130">
        <v>862.98671422111818</v>
      </c>
      <c r="D34" s="130">
        <v>15.288406536408152</v>
      </c>
      <c r="E34" s="134">
        <v>-0.51735553172715409</v>
      </c>
      <c r="F34" s="133">
        <v>7154.9022867641179</v>
      </c>
      <c r="G34" s="130">
        <v>7689.2175016814526</v>
      </c>
      <c r="H34" s="130">
        <v>9017.5710801827918</v>
      </c>
      <c r="I34" s="134">
        <v>7832.9352616460274</v>
      </c>
      <c r="J34" s="126">
        <f t="shared" si="2"/>
        <v>0.23057626252555707</v>
      </c>
      <c r="K34" s="5">
        <f t="shared" si="0"/>
        <v>0.10090810420738315</v>
      </c>
      <c r="L34" s="5">
        <f t="shared" si="0"/>
        <v>1.6925323103814838E-3</v>
      </c>
      <c r="M34" s="5">
        <f t="shared" si="1"/>
        <v>0</v>
      </c>
    </row>
    <row r="35" spans="1:13">
      <c r="A35" s="129" t="s">
        <v>123</v>
      </c>
      <c r="B35" s="133">
        <v>21.265197938159101</v>
      </c>
      <c r="C35" s="130">
        <v>4327.3860119089713</v>
      </c>
      <c r="D35" s="130">
        <v>1634.9485305975752</v>
      </c>
      <c r="E35" s="134">
        <v>1001.809545425915</v>
      </c>
      <c r="F35" s="133">
        <v>7654.2023626030978</v>
      </c>
      <c r="G35" s="130">
        <v>9733.1264259541585</v>
      </c>
      <c r="H35" s="130">
        <v>11264.41939092567</v>
      </c>
      <c r="I35" s="134">
        <v>9568.6759290828413</v>
      </c>
      <c r="J35" s="126">
        <f t="shared" si="2"/>
        <v>2.7705410478810659E-3</v>
      </c>
      <c r="K35" s="5">
        <f t="shared" si="0"/>
        <v>0.30776872685350243</v>
      </c>
      <c r="L35" s="5">
        <f t="shared" si="0"/>
        <v>0.12674640653280236</v>
      </c>
      <c r="M35" s="5">
        <f t="shared" si="1"/>
        <v>9.477422279627816E-2</v>
      </c>
    </row>
    <row r="36" spans="1:13">
      <c r="A36" s="129" t="s">
        <v>126</v>
      </c>
      <c r="B36" s="133">
        <v>7820.9488647670269</v>
      </c>
      <c r="C36" s="130">
        <v>56.126523802128787</v>
      </c>
      <c r="D36" s="130">
        <v>39.135171325534557</v>
      </c>
      <c r="E36" s="134">
        <v>66.919586584352444</v>
      </c>
      <c r="F36" s="133">
        <v>7546.1338436318265</v>
      </c>
      <c r="G36" s="130">
        <v>6672.5111318605723</v>
      </c>
      <c r="H36" s="130">
        <v>6357.5945503465264</v>
      </c>
      <c r="I36" s="134">
        <v>7176.04811609634</v>
      </c>
      <c r="J36" s="126">
        <f t="shared" si="2"/>
        <v>0.50894167833771731</v>
      </c>
      <c r="K36" s="5">
        <f t="shared" si="0"/>
        <v>8.3414394821652652E-3</v>
      </c>
      <c r="L36" s="5">
        <f t="shared" si="0"/>
        <v>6.1179966996174565E-3</v>
      </c>
      <c r="M36" s="5">
        <f t="shared" si="1"/>
        <v>9.2392496185762178E-3</v>
      </c>
    </row>
    <row r="37" spans="1:13">
      <c r="A37" s="129" t="s">
        <v>122</v>
      </c>
      <c r="B37" s="133">
        <v>143.80701386329926</v>
      </c>
      <c r="C37" s="130">
        <v>1608.6628014325786</v>
      </c>
      <c r="D37" s="130">
        <v>3681.6018035352386</v>
      </c>
      <c r="E37" s="134">
        <v>795.71764624391903</v>
      </c>
      <c r="F37" s="133">
        <v>7398.6894438449444</v>
      </c>
      <c r="G37" s="130">
        <v>6726.5672328073179</v>
      </c>
      <c r="H37" s="130">
        <v>7728.3682401931046</v>
      </c>
      <c r="I37" s="134">
        <v>7972.4579309958681</v>
      </c>
      <c r="J37" s="126">
        <f t="shared" si="2"/>
        <v>1.9066235518921865E-2</v>
      </c>
      <c r="K37" s="5">
        <f t="shared" si="0"/>
        <v>0.19299560957819148</v>
      </c>
      <c r="L37" s="5">
        <f t="shared" si="0"/>
        <v>0.3226653347401981</v>
      </c>
      <c r="M37" s="5">
        <f t="shared" si="1"/>
        <v>9.0750651516311245E-2</v>
      </c>
    </row>
    <row r="38" spans="1:13">
      <c r="A38" s="129" t="s">
        <v>137</v>
      </c>
      <c r="B38" s="133">
        <v>1536.5947017328472</v>
      </c>
      <c r="C38" s="130">
        <v>3213.6804584074594</v>
      </c>
      <c r="D38" s="130">
        <v>751.86354243180426</v>
      </c>
      <c r="E38" s="134">
        <v>1680.0234826834987</v>
      </c>
      <c r="F38" s="133">
        <v>10782.444005445299</v>
      </c>
      <c r="G38" s="130">
        <v>8718.4821428703508</v>
      </c>
      <c r="H38" s="130">
        <v>13168.049033790161</v>
      </c>
      <c r="I38" s="134">
        <v>7095.6307855265541</v>
      </c>
      <c r="J38" s="126">
        <f t="shared" si="2"/>
        <v>0.12473332848913715</v>
      </c>
      <c r="K38" s="5">
        <f t="shared" si="0"/>
        <v>0.26932925453624873</v>
      </c>
      <c r="L38" s="5">
        <f t="shared" si="0"/>
        <v>5.4013524748434107E-2</v>
      </c>
      <c r="M38" s="5">
        <f t="shared" si="1"/>
        <v>0.19144139358012432</v>
      </c>
    </row>
    <row r="39" spans="1:13">
      <c r="A39" s="129" t="s">
        <v>139</v>
      </c>
      <c r="B39" s="133">
        <v>4594.5965160707556</v>
      </c>
      <c r="C39" s="130">
        <v>2197.8020692504888</v>
      </c>
      <c r="D39" s="130">
        <v>1722.9542841706741</v>
      </c>
      <c r="E39" s="134">
        <v>1304.7350227636568</v>
      </c>
      <c r="F39" s="133">
        <v>6832.5887431792271</v>
      </c>
      <c r="G39" s="130">
        <v>7348.5489481020768</v>
      </c>
      <c r="H39" s="130">
        <v>10836.991870602176</v>
      </c>
      <c r="I39" s="134">
        <v>7647.9914473542622</v>
      </c>
      <c r="J39" s="126">
        <f t="shared" si="2"/>
        <v>0.40207596287559616</v>
      </c>
      <c r="K39" s="5">
        <f t="shared" si="0"/>
        <v>0.23022430929425353</v>
      </c>
      <c r="L39" s="5">
        <f t="shared" si="0"/>
        <v>0.13717847695676161</v>
      </c>
      <c r="M39" s="5">
        <f t="shared" si="1"/>
        <v>0.14573605338201198</v>
      </c>
    </row>
    <row r="40" spans="1:13" ht="15.75" customHeight="1">
      <c r="A40" s="129" t="s">
        <v>140</v>
      </c>
      <c r="B40" s="133">
        <v>5702.8954090517582</v>
      </c>
      <c r="C40" s="130">
        <v>3124.482676891957</v>
      </c>
      <c r="D40" s="130">
        <v>6451.8089906591231</v>
      </c>
      <c r="E40" s="134">
        <v>1330.1486543873273</v>
      </c>
      <c r="F40" s="133">
        <v>9169.3054190979947</v>
      </c>
      <c r="G40" s="130">
        <v>10366.728261447408</v>
      </c>
      <c r="H40" s="130">
        <v>9553.178213883948</v>
      </c>
      <c r="I40" s="134">
        <v>7261.6579734215511</v>
      </c>
      <c r="J40" s="126">
        <f t="shared" si="2"/>
        <v>0.38346008603228726</v>
      </c>
      <c r="K40" s="5">
        <f t="shared" si="0"/>
        <v>0.23159393854059404</v>
      </c>
      <c r="L40" s="5">
        <f t="shared" si="0"/>
        <v>0.40311241166301931</v>
      </c>
      <c r="M40" s="5">
        <f t="shared" si="1"/>
        <v>0.15481594407421478</v>
      </c>
    </row>
    <row r="41" spans="1:13">
      <c r="A41" s="132"/>
      <c r="B41" s="135"/>
      <c r="C41" s="132"/>
      <c r="D41" s="132"/>
      <c r="E41" s="136"/>
      <c r="F41" s="135"/>
      <c r="G41" s="132"/>
      <c r="H41" s="132"/>
      <c r="I41" s="136"/>
    </row>
    <row r="42" spans="1:13" ht="15" customHeight="1">
      <c r="A42" s="132"/>
      <c r="B42" s="135"/>
      <c r="C42" s="132"/>
      <c r="D42" s="132"/>
      <c r="E42" s="136"/>
      <c r="F42" s="135"/>
      <c r="G42" s="132"/>
      <c r="H42" s="132"/>
      <c r="I42" s="136"/>
    </row>
    <row r="53" ht="15.75" customHeight="1"/>
    <row r="55" ht="15" customHeight="1"/>
  </sheetData>
  <mergeCells count="7">
    <mergeCell ref="A3:A5"/>
    <mergeCell ref="B3:E3"/>
    <mergeCell ref="F3:I3"/>
    <mergeCell ref="J3:M3"/>
    <mergeCell ref="B4:E4"/>
    <mergeCell ref="F4:I4"/>
    <mergeCell ref="J4:M4"/>
  </mergeCell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A3" sqref="A3:XFD3"/>
    </sheetView>
  </sheetViews>
  <sheetFormatPr defaultRowHeight="15"/>
  <sheetData>
    <row r="1" spans="1:6">
      <c r="A1" s="236" t="s">
        <v>731</v>
      </c>
    </row>
    <row r="3" spans="1:6">
      <c r="A3" s="60"/>
      <c r="B3" s="288" t="s">
        <v>474</v>
      </c>
      <c r="C3" s="288"/>
      <c r="D3" s="288"/>
      <c r="E3" s="288"/>
      <c r="F3" s="60"/>
    </row>
    <row r="4" spans="1:6" ht="15" customHeight="1">
      <c r="A4" s="35"/>
      <c r="B4" s="35" t="s">
        <v>471</v>
      </c>
      <c r="C4" s="35" t="s">
        <v>472</v>
      </c>
      <c r="D4" s="35" t="s">
        <v>473</v>
      </c>
      <c r="E4" s="35" t="s">
        <v>453</v>
      </c>
      <c r="F4" s="61" t="s">
        <v>475</v>
      </c>
    </row>
    <row r="5" spans="1:6">
      <c r="A5" s="289" t="s">
        <v>423</v>
      </c>
      <c r="B5" s="289"/>
      <c r="C5" s="289"/>
      <c r="D5" s="289"/>
      <c r="E5" s="289"/>
      <c r="F5" s="289"/>
    </row>
    <row r="6" spans="1:6">
      <c r="A6" s="55" t="s">
        <v>75</v>
      </c>
      <c r="B6" s="4">
        <v>1.2950390541303642</v>
      </c>
      <c r="C6" s="4">
        <v>9.5930448939729303</v>
      </c>
      <c r="D6" s="4">
        <v>15.800812584134363</v>
      </c>
      <c r="E6" s="4">
        <v>5.6969434767065819</v>
      </c>
      <c r="F6" s="4">
        <v>67.614159991055757</v>
      </c>
    </row>
    <row r="7" spans="1:6">
      <c r="A7" s="55" t="s">
        <v>76</v>
      </c>
      <c r="B7" s="4">
        <v>2.4699743275178805</v>
      </c>
      <c r="C7" s="4">
        <v>11.336682553428409</v>
      </c>
      <c r="D7" s="4">
        <v>0.74459301826407975</v>
      </c>
      <c r="E7" s="4">
        <v>1.7914801199666941</v>
      </c>
      <c r="F7" s="4">
        <v>83.657269980822932</v>
      </c>
    </row>
    <row r="8" spans="1:6">
      <c r="A8" s="55" t="s">
        <v>77</v>
      </c>
      <c r="B8" s="4">
        <v>2.4678028394577156</v>
      </c>
      <c r="C8" s="4">
        <v>10.665813847445156</v>
      </c>
      <c r="D8" s="4">
        <v>2.5868260858894776</v>
      </c>
      <c r="E8" s="4">
        <v>3.1277837305299263</v>
      </c>
      <c r="F8" s="4">
        <v>81.15177349667772</v>
      </c>
    </row>
    <row r="9" spans="1:6">
      <c r="A9" s="55" t="s">
        <v>78</v>
      </c>
      <c r="B9" s="4">
        <v>2.0146695671708073</v>
      </c>
      <c r="C9" s="4">
        <v>11.575912198419001</v>
      </c>
      <c r="D9" s="4">
        <v>4.5561810784230117</v>
      </c>
      <c r="E9" s="4">
        <v>2.845112580015893</v>
      </c>
      <c r="F9" s="4">
        <v>79.008124575971294</v>
      </c>
    </row>
    <row r="10" spans="1:6">
      <c r="A10" s="290" t="s">
        <v>424</v>
      </c>
      <c r="B10" s="290"/>
      <c r="C10" s="290"/>
      <c r="D10" s="290"/>
      <c r="E10" s="290"/>
      <c r="F10" s="290"/>
    </row>
    <row r="11" spans="1:6">
      <c r="A11" s="55" t="s">
        <v>75</v>
      </c>
      <c r="B11" s="4">
        <v>2.8248015254658503</v>
      </c>
      <c r="C11" s="4">
        <v>12.393665918344469</v>
      </c>
      <c r="D11" s="4">
        <v>1.32452360207133</v>
      </c>
      <c r="E11" s="4">
        <v>0.9976689999371976</v>
      </c>
      <c r="F11" s="4">
        <v>82.459339954181161</v>
      </c>
    </row>
    <row r="12" spans="1:6">
      <c r="A12" s="55" t="s">
        <v>76</v>
      </c>
      <c r="B12" s="4">
        <v>3.6077630897987523</v>
      </c>
      <c r="C12" s="4">
        <v>13.424258440924</v>
      </c>
      <c r="D12" s="4">
        <v>0.76975542810898823</v>
      </c>
      <c r="E12" s="4">
        <v>0.41820281889194261</v>
      </c>
      <c r="F12" s="4">
        <v>81.78002022227632</v>
      </c>
    </row>
    <row r="13" spans="1:6">
      <c r="A13" s="55" t="s">
        <v>77</v>
      </c>
      <c r="B13" s="4">
        <v>3.174577487883818</v>
      </c>
      <c r="C13" s="4">
        <v>15.824904908274478</v>
      </c>
      <c r="D13" s="4">
        <v>0.93020906466363595</v>
      </c>
      <c r="E13" s="4">
        <v>0.92844403248428986</v>
      </c>
      <c r="F13" s="4">
        <v>79.141864506693778</v>
      </c>
    </row>
    <row r="14" spans="1:6">
      <c r="A14" s="55" t="s">
        <v>78</v>
      </c>
      <c r="B14" s="4">
        <v>3.3078831289457016</v>
      </c>
      <c r="C14" s="4">
        <v>11.990818562128025</v>
      </c>
      <c r="D14" s="4">
        <v>6.567281119000361</v>
      </c>
      <c r="E14" s="4">
        <v>3.1684956528158663</v>
      </c>
      <c r="F14" s="4">
        <v>74.965521537110064</v>
      </c>
    </row>
    <row r="15" spans="1:6">
      <c r="A15" s="290" t="s">
        <v>436</v>
      </c>
      <c r="B15" s="290"/>
      <c r="C15" s="290"/>
      <c r="D15" s="290"/>
      <c r="E15" s="290"/>
      <c r="F15" s="290"/>
    </row>
    <row r="16" spans="1:6">
      <c r="A16" s="55" t="s">
        <v>75</v>
      </c>
      <c r="B16" s="58">
        <v>2.4594082205575409</v>
      </c>
      <c r="C16" s="58">
        <v>11.852153283998097</v>
      </c>
      <c r="D16" s="58">
        <v>1.9267693982681693</v>
      </c>
      <c r="E16" s="58">
        <v>2.991864025020865</v>
      </c>
      <c r="F16" s="57">
        <v>80.769805072155322</v>
      </c>
    </row>
    <row r="17" spans="1:6">
      <c r="A17" s="55" t="s">
        <v>76</v>
      </c>
      <c r="B17" s="58">
        <v>2.4750759651116905</v>
      </c>
      <c r="C17" s="58">
        <v>12.115173874250337</v>
      </c>
      <c r="D17" s="58">
        <v>2.1405979506433455</v>
      </c>
      <c r="E17" s="58">
        <v>1.4049877768617045</v>
      </c>
      <c r="F17" s="58">
        <v>81.864164433132927</v>
      </c>
    </row>
    <row r="18" spans="1:6">
      <c r="A18" s="55" t="s">
        <v>77</v>
      </c>
      <c r="B18" s="58">
        <v>2.2780422943769736</v>
      </c>
      <c r="C18" s="58">
        <v>11.875454303180589</v>
      </c>
      <c r="D18" s="58">
        <v>3.012281137700592</v>
      </c>
      <c r="E18" s="58">
        <v>3.2222492867287678E-2</v>
      </c>
      <c r="F18" s="58">
        <v>82.801999771874563</v>
      </c>
    </row>
    <row r="19" spans="1:6">
      <c r="A19" s="56" t="s">
        <v>78</v>
      </c>
      <c r="B19" s="59">
        <v>2.9114305249531496</v>
      </c>
      <c r="C19" s="59">
        <v>11.849190370472469</v>
      </c>
      <c r="D19" s="59">
        <v>1.1661872557344843</v>
      </c>
      <c r="E19" s="59">
        <v>5.9197111691935242E-2</v>
      </c>
      <c r="F19" s="59">
        <v>84.013994737147954</v>
      </c>
    </row>
  </sheetData>
  <mergeCells count="4">
    <mergeCell ref="B3:E3"/>
    <mergeCell ref="A5:F5"/>
    <mergeCell ref="A10:F10"/>
    <mergeCell ref="A15:F15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13" sqref="A13"/>
    </sheetView>
  </sheetViews>
  <sheetFormatPr defaultRowHeight="15"/>
  <cols>
    <col min="1" max="1" width="28" customWidth="1"/>
  </cols>
  <sheetData>
    <row r="1" spans="1:5">
      <c r="A1" s="236" t="s">
        <v>732</v>
      </c>
    </row>
    <row r="3" spans="1:5" ht="15.75" thickBot="1">
      <c r="A3" s="52"/>
      <c r="B3" s="52"/>
      <c r="C3" s="52"/>
      <c r="D3" s="52"/>
      <c r="E3" s="52"/>
    </row>
    <row r="4" spans="1:5" ht="15" customHeight="1" thickBot="1">
      <c r="A4" s="238" t="s">
        <v>867</v>
      </c>
      <c r="B4" s="292" t="s">
        <v>868</v>
      </c>
      <c r="C4" s="292"/>
      <c r="D4" s="292"/>
      <c r="E4" s="292"/>
    </row>
    <row r="5" spans="1:5" ht="15.75" thickBot="1">
      <c r="A5" s="239"/>
      <c r="B5" s="240">
        <v>2000</v>
      </c>
      <c r="C5" s="240">
        <v>2003</v>
      </c>
      <c r="D5" s="240">
        <v>2006</v>
      </c>
      <c r="E5" s="240">
        <v>2009</v>
      </c>
    </row>
    <row r="6" spans="1:5" ht="15.75" customHeight="1" thickBot="1">
      <c r="A6" s="291" t="s">
        <v>423</v>
      </c>
      <c r="B6" s="291"/>
      <c r="C6" s="291"/>
      <c r="D6" s="291"/>
      <c r="E6" s="291"/>
    </row>
    <row r="7" spans="1:5">
      <c r="A7" s="241" t="s">
        <v>869</v>
      </c>
      <c r="B7" s="242">
        <v>67.3</v>
      </c>
      <c r="C7" s="242">
        <v>66.099999999999994</v>
      </c>
      <c r="D7" s="242">
        <v>56.3</v>
      </c>
      <c r="E7" s="242">
        <v>54</v>
      </c>
    </row>
    <row r="8" spans="1:5">
      <c r="A8" s="241" t="s">
        <v>870</v>
      </c>
      <c r="B8" s="242">
        <v>12.9</v>
      </c>
      <c r="C8" s="242">
        <v>13.4</v>
      </c>
      <c r="D8" s="242">
        <v>18.7</v>
      </c>
      <c r="E8" s="242">
        <v>20.2</v>
      </c>
    </row>
    <row r="9" spans="1:5" ht="15.75" thickBot="1">
      <c r="A9" s="241" t="s">
        <v>871</v>
      </c>
      <c r="B9" s="242">
        <v>19.899999999999999</v>
      </c>
      <c r="C9" s="242">
        <v>20.5</v>
      </c>
      <c r="D9" s="242">
        <v>24.9</v>
      </c>
      <c r="E9" s="242">
        <v>25.8</v>
      </c>
    </row>
    <row r="10" spans="1:5" ht="15.75" thickBot="1">
      <c r="A10" s="291" t="s">
        <v>424</v>
      </c>
      <c r="B10" s="291"/>
      <c r="C10" s="291"/>
      <c r="D10" s="291"/>
      <c r="E10" s="291"/>
    </row>
    <row r="11" spans="1:5">
      <c r="A11" s="241" t="s">
        <v>869</v>
      </c>
      <c r="B11" s="242">
        <v>54.6</v>
      </c>
      <c r="C11" s="242">
        <v>64.3</v>
      </c>
      <c r="D11" s="242">
        <v>64.3</v>
      </c>
      <c r="E11" s="242">
        <v>52.9</v>
      </c>
    </row>
    <row r="12" spans="1:5">
      <c r="A12" s="241" t="s">
        <v>870</v>
      </c>
      <c r="B12" s="242">
        <v>4.4000000000000004</v>
      </c>
      <c r="C12" s="242">
        <v>3.6</v>
      </c>
      <c r="D12" s="242">
        <v>3.6</v>
      </c>
      <c r="E12" s="242">
        <v>8.1</v>
      </c>
    </row>
    <row r="13" spans="1:5" ht="15.75" thickBot="1">
      <c r="A13" s="241" t="s">
        <v>871</v>
      </c>
      <c r="B13" s="242">
        <v>41</v>
      </c>
      <c r="C13" s="242">
        <v>32.1</v>
      </c>
      <c r="D13" s="242">
        <v>32.200000000000003</v>
      </c>
      <c r="E13" s="242">
        <v>39</v>
      </c>
    </row>
    <row r="14" spans="1:5" ht="15.75" thickBot="1">
      <c r="A14" s="291" t="s">
        <v>436</v>
      </c>
      <c r="B14" s="291"/>
      <c r="C14" s="291"/>
      <c r="D14" s="291"/>
      <c r="E14" s="291"/>
    </row>
    <row r="15" spans="1:5">
      <c r="A15" s="241" t="s">
        <v>869</v>
      </c>
      <c r="B15" s="242">
        <v>41.6</v>
      </c>
      <c r="C15" s="242">
        <v>41.1</v>
      </c>
      <c r="D15" s="242">
        <v>35.6</v>
      </c>
      <c r="E15" s="242">
        <v>34.1</v>
      </c>
    </row>
    <row r="16" spans="1:5">
      <c r="A16" s="241" t="s">
        <v>870</v>
      </c>
      <c r="B16" s="242">
        <v>17.899999999999999</v>
      </c>
      <c r="C16" s="242">
        <v>20.7</v>
      </c>
      <c r="D16" s="242">
        <v>29.7</v>
      </c>
      <c r="E16" s="242">
        <v>31.9</v>
      </c>
    </row>
    <row r="17" spans="1:5" ht="15.75" thickBot="1">
      <c r="A17" s="243" t="s">
        <v>871</v>
      </c>
      <c r="B17" s="244">
        <v>40.5</v>
      </c>
      <c r="C17" s="244">
        <v>38.299999999999997</v>
      </c>
      <c r="D17" s="244">
        <v>34.700000000000003</v>
      </c>
      <c r="E17" s="244">
        <v>34</v>
      </c>
    </row>
  </sheetData>
  <mergeCells count="4">
    <mergeCell ref="A14:E14"/>
    <mergeCell ref="B4:E4"/>
    <mergeCell ref="A6:E6"/>
    <mergeCell ref="A10:E10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6" sqref="C26"/>
    </sheetView>
  </sheetViews>
  <sheetFormatPr defaultRowHeight="15"/>
  <cols>
    <col min="1" max="1" width="28" customWidth="1"/>
  </cols>
  <sheetData>
    <row r="1" spans="1:5" ht="15.75" thickBot="1">
      <c r="A1" s="236" t="s">
        <v>733</v>
      </c>
    </row>
    <row r="2" spans="1:5" ht="15.75" thickBot="1">
      <c r="A2" s="238" t="s">
        <v>872</v>
      </c>
      <c r="B2" s="292" t="s">
        <v>469</v>
      </c>
      <c r="C2" s="292"/>
      <c r="D2" s="292"/>
      <c r="E2" s="292"/>
    </row>
    <row r="3" spans="1:5" ht="15.75" thickBot="1">
      <c r="A3" s="239"/>
      <c r="B3" s="240">
        <v>2000</v>
      </c>
      <c r="C3" s="240">
        <v>2003</v>
      </c>
      <c r="D3" s="240">
        <v>2006</v>
      </c>
      <c r="E3" s="240">
        <v>2009</v>
      </c>
    </row>
    <row r="4" spans="1:5" ht="16.5" customHeight="1" thickBot="1">
      <c r="A4" s="291" t="s">
        <v>423</v>
      </c>
      <c r="B4" s="291"/>
      <c r="C4" s="291"/>
      <c r="D4" s="291"/>
      <c r="E4" s="291"/>
    </row>
    <row r="5" spans="1:5">
      <c r="A5" s="241" t="s">
        <v>873</v>
      </c>
      <c r="B5" s="242">
        <v>34.200000000000003</v>
      </c>
      <c r="C5" s="245" t="s">
        <v>874</v>
      </c>
      <c r="D5" s="245" t="s">
        <v>874</v>
      </c>
      <c r="E5" s="245" t="s">
        <v>874</v>
      </c>
    </row>
    <row r="6" spans="1:5" ht="15.75" customHeight="1">
      <c r="A6" s="241" t="s">
        <v>875</v>
      </c>
      <c r="B6" s="242">
        <v>31.8</v>
      </c>
      <c r="C6" s="242">
        <v>24.3</v>
      </c>
      <c r="D6" s="242">
        <v>25.1</v>
      </c>
      <c r="E6" s="242">
        <v>25.7</v>
      </c>
    </row>
    <row r="7" spans="1:5">
      <c r="A7" s="241" t="s">
        <v>876</v>
      </c>
      <c r="C7" s="242">
        <v>26.5</v>
      </c>
      <c r="D7" s="242">
        <v>26.9</v>
      </c>
      <c r="E7" s="242">
        <v>31.5</v>
      </c>
    </row>
    <row r="8" spans="1:5">
      <c r="A8" s="241" t="s">
        <v>877</v>
      </c>
      <c r="B8" s="242">
        <v>31.3</v>
      </c>
      <c r="C8" s="242">
        <v>25.2</v>
      </c>
      <c r="D8" s="242">
        <v>24.9</v>
      </c>
      <c r="E8" s="242">
        <v>22.8</v>
      </c>
    </row>
    <row r="9" spans="1:5" ht="15.75" thickBot="1">
      <c r="A9" s="241" t="s">
        <v>878</v>
      </c>
      <c r="B9" s="242">
        <v>2.6</v>
      </c>
      <c r="C9" s="242">
        <v>24</v>
      </c>
      <c r="D9" s="242">
        <v>23</v>
      </c>
      <c r="E9" s="242">
        <v>20</v>
      </c>
    </row>
    <row r="10" spans="1:5" ht="15.75" thickBot="1">
      <c r="A10" s="291" t="s">
        <v>424</v>
      </c>
      <c r="B10" s="291"/>
      <c r="C10" s="291"/>
      <c r="D10" s="291"/>
      <c r="E10" s="291"/>
    </row>
    <row r="11" spans="1:5">
      <c r="A11" s="241" t="s">
        <v>879</v>
      </c>
      <c r="B11" s="242">
        <v>27.7</v>
      </c>
      <c r="C11" s="242">
        <v>25</v>
      </c>
      <c r="D11" s="242">
        <v>24.9</v>
      </c>
      <c r="E11" s="242">
        <v>22.8</v>
      </c>
    </row>
    <row r="12" spans="1:5">
      <c r="A12" s="241" t="s">
        <v>880</v>
      </c>
      <c r="B12" s="242">
        <v>49.3</v>
      </c>
      <c r="C12" s="242">
        <v>49.9</v>
      </c>
      <c r="D12" s="242">
        <v>50.1</v>
      </c>
      <c r="E12" s="242">
        <v>52.1</v>
      </c>
    </row>
    <row r="13" spans="1:5" ht="15.75" thickBot="1">
      <c r="A13" s="241" t="s">
        <v>881</v>
      </c>
      <c r="B13" s="242">
        <v>23</v>
      </c>
      <c r="C13" s="242">
        <v>25.1</v>
      </c>
      <c r="D13" s="242">
        <v>25.1</v>
      </c>
      <c r="E13" s="242">
        <v>25.1</v>
      </c>
    </row>
    <row r="14" spans="1:5" ht="15.75" thickBot="1">
      <c r="A14" s="291" t="s">
        <v>436</v>
      </c>
      <c r="B14" s="291"/>
      <c r="C14" s="291"/>
      <c r="D14" s="291"/>
      <c r="E14" s="291"/>
    </row>
    <row r="15" spans="1:5">
      <c r="A15" s="241" t="s">
        <v>873</v>
      </c>
      <c r="B15" s="242">
        <v>61</v>
      </c>
      <c r="C15" s="242">
        <v>41.4</v>
      </c>
      <c r="D15" s="245" t="s">
        <v>874</v>
      </c>
      <c r="E15" s="245" t="s">
        <v>874</v>
      </c>
    </row>
    <row r="16" spans="1:5" ht="24">
      <c r="A16" s="241" t="s">
        <v>882</v>
      </c>
      <c r="B16" s="242">
        <v>22.5</v>
      </c>
      <c r="C16" s="242">
        <v>29.1</v>
      </c>
      <c r="D16" s="242">
        <v>47.5</v>
      </c>
      <c r="E16" s="242">
        <v>41.5</v>
      </c>
    </row>
    <row r="17" spans="1:5">
      <c r="A17" s="241" t="s">
        <v>883</v>
      </c>
      <c r="B17" s="242">
        <v>8.1</v>
      </c>
      <c r="C17" s="242">
        <v>8.8000000000000007</v>
      </c>
      <c r="D17" s="242">
        <v>22.8</v>
      </c>
      <c r="E17" s="242">
        <v>24.4</v>
      </c>
    </row>
    <row r="18" spans="1:5" ht="17.25" customHeight="1" thickBot="1">
      <c r="A18" s="243" t="s">
        <v>884</v>
      </c>
      <c r="B18" s="244">
        <v>8.3000000000000007</v>
      </c>
      <c r="C18" s="244">
        <v>20.7</v>
      </c>
      <c r="D18" s="244">
        <v>29.7</v>
      </c>
      <c r="E18" s="244">
        <v>34.1</v>
      </c>
    </row>
  </sheetData>
  <mergeCells count="4">
    <mergeCell ref="B2:E2"/>
    <mergeCell ref="A4:E4"/>
    <mergeCell ref="A10:E10"/>
    <mergeCell ref="A14:E1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D20" sqref="D20"/>
    </sheetView>
  </sheetViews>
  <sheetFormatPr defaultRowHeight="15"/>
  <cols>
    <col min="1" max="1" width="26.42578125" customWidth="1"/>
    <col min="2" max="2" width="11.42578125" customWidth="1"/>
  </cols>
  <sheetData>
    <row r="1" spans="1:7" ht="15.75" thickBot="1">
      <c r="A1" s="236" t="s">
        <v>734</v>
      </c>
    </row>
    <row r="2" spans="1:7" ht="15.75" thickBot="1">
      <c r="A2" s="246"/>
      <c r="B2" s="292" t="s">
        <v>470</v>
      </c>
      <c r="C2" s="292"/>
      <c r="D2" s="292"/>
      <c r="E2" s="292"/>
      <c r="F2" s="53"/>
    </row>
    <row r="3" spans="1:7" ht="15" customHeight="1" thickBot="1">
      <c r="A3" s="239"/>
      <c r="B3" s="240">
        <v>2000</v>
      </c>
      <c r="C3" s="240">
        <v>2003</v>
      </c>
      <c r="D3" s="240">
        <v>2006</v>
      </c>
      <c r="E3" s="240">
        <v>2009</v>
      </c>
      <c r="F3" s="53"/>
    </row>
    <row r="4" spans="1:7" ht="15.75" thickBot="1">
      <c r="A4" s="291" t="s">
        <v>423</v>
      </c>
      <c r="B4" s="291"/>
      <c r="C4" s="291"/>
      <c r="D4" s="291"/>
      <c r="E4" s="291"/>
      <c r="F4" s="53"/>
    </row>
    <row r="5" spans="1:7" ht="15.75" customHeight="1">
      <c r="A5" s="241" t="s">
        <v>869</v>
      </c>
      <c r="B5" s="242">
        <v>43.4</v>
      </c>
      <c r="C5" s="242">
        <v>50</v>
      </c>
      <c r="D5" s="242">
        <v>46.5</v>
      </c>
      <c r="E5" s="242">
        <v>37.9</v>
      </c>
      <c r="F5" s="53"/>
    </row>
    <row r="6" spans="1:7">
      <c r="A6" s="241" t="s">
        <v>870</v>
      </c>
      <c r="B6" s="242">
        <v>37.9</v>
      </c>
      <c r="C6" s="242">
        <v>48.4</v>
      </c>
      <c r="D6" s="242">
        <v>43.8</v>
      </c>
      <c r="E6" s="242">
        <v>49.8</v>
      </c>
      <c r="F6" s="53"/>
      <c r="G6" s="54"/>
    </row>
    <row r="7" spans="1:7" ht="15.75" thickBot="1">
      <c r="A7" s="241" t="s">
        <v>871</v>
      </c>
      <c r="B7" s="242">
        <v>64.7</v>
      </c>
      <c r="C7" s="242">
        <v>55.6</v>
      </c>
      <c r="D7" s="242">
        <v>56</v>
      </c>
      <c r="E7" s="242">
        <v>57.9</v>
      </c>
      <c r="F7" s="53"/>
    </row>
    <row r="8" spans="1:7" ht="15.75" thickBot="1">
      <c r="A8" s="291" t="s">
        <v>424</v>
      </c>
      <c r="B8" s="291"/>
      <c r="C8" s="291"/>
      <c r="D8" s="291"/>
      <c r="E8" s="291"/>
      <c r="F8" s="53"/>
    </row>
    <row r="9" spans="1:7">
      <c r="A9" s="241" t="s">
        <v>869</v>
      </c>
      <c r="B9" s="242">
        <v>61.6</v>
      </c>
      <c r="C9" s="242">
        <v>60.8</v>
      </c>
      <c r="D9" s="242">
        <v>59.3</v>
      </c>
      <c r="E9" s="242">
        <v>60.4</v>
      </c>
      <c r="F9" s="53"/>
    </row>
    <row r="10" spans="1:7">
      <c r="A10" s="241" t="s">
        <v>870</v>
      </c>
      <c r="B10" s="242">
        <v>62.7</v>
      </c>
      <c r="C10" s="242">
        <v>61.8</v>
      </c>
      <c r="D10" s="242">
        <v>57.1</v>
      </c>
      <c r="E10" s="242">
        <v>43.2</v>
      </c>
      <c r="F10" s="53"/>
    </row>
    <row r="11" spans="1:7" ht="15.75" thickBot="1">
      <c r="A11" s="241" t="s">
        <v>871</v>
      </c>
      <c r="B11" s="242">
        <v>72.099999999999994</v>
      </c>
      <c r="C11" s="242">
        <v>72.2</v>
      </c>
      <c r="D11" s="242">
        <v>71.7</v>
      </c>
      <c r="E11" s="242">
        <v>63.4</v>
      </c>
      <c r="F11" s="53"/>
    </row>
    <row r="12" spans="1:7" ht="15.75" thickBot="1">
      <c r="A12" s="291" t="s">
        <v>436</v>
      </c>
      <c r="B12" s="291"/>
      <c r="C12" s="291"/>
      <c r="D12" s="291"/>
      <c r="E12" s="291"/>
      <c r="F12" s="53"/>
    </row>
    <row r="13" spans="1:7">
      <c r="A13" s="241" t="s">
        <v>869</v>
      </c>
      <c r="B13" s="242">
        <v>46.3</v>
      </c>
      <c r="C13" s="242">
        <v>46.9</v>
      </c>
      <c r="D13" s="242">
        <v>45.7</v>
      </c>
      <c r="E13" s="242">
        <v>48.8</v>
      </c>
      <c r="F13" s="53"/>
    </row>
    <row r="14" spans="1:7">
      <c r="A14" s="241" t="s">
        <v>870</v>
      </c>
      <c r="B14" s="242">
        <v>53.4</v>
      </c>
      <c r="C14" s="242">
        <v>51.7</v>
      </c>
      <c r="D14" s="242">
        <v>60</v>
      </c>
      <c r="E14" s="242">
        <v>55.2</v>
      </c>
      <c r="F14" s="53"/>
    </row>
    <row r="15" spans="1:7" ht="15.75" thickBot="1">
      <c r="A15" s="243" t="s">
        <v>871</v>
      </c>
      <c r="B15" s="244">
        <v>56.6</v>
      </c>
      <c r="C15" s="244">
        <v>57.3</v>
      </c>
      <c r="D15" s="244">
        <v>61.5</v>
      </c>
      <c r="E15" s="244">
        <v>59.6</v>
      </c>
      <c r="F15" s="53"/>
    </row>
    <row r="16" spans="1:7">
      <c r="G16" s="53"/>
    </row>
    <row r="17" spans="2:7">
      <c r="B17" s="52"/>
      <c r="C17" s="52"/>
      <c r="D17" s="52"/>
      <c r="E17" s="52"/>
      <c r="F17" s="52"/>
      <c r="G17" s="53"/>
    </row>
    <row r="18" spans="2:7">
      <c r="G18" s="53"/>
    </row>
  </sheetData>
  <mergeCells count="4">
    <mergeCell ref="B2:E2"/>
    <mergeCell ref="A4:E4"/>
    <mergeCell ref="A8:E8"/>
    <mergeCell ref="A12:E12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A20" sqref="A20"/>
    </sheetView>
  </sheetViews>
  <sheetFormatPr defaultRowHeight="15"/>
  <cols>
    <col min="1" max="1" width="28" customWidth="1"/>
  </cols>
  <sheetData>
    <row r="1" spans="1:6" ht="15.75" thickBot="1">
      <c r="A1" s="236" t="s">
        <v>735</v>
      </c>
    </row>
    <row r="2" spans="1:6" ht="15.75" thickBot="1">
      <c r="A2" s="246"/>
      <c r="B2" s="292" t="s">
        <v>885</v>
      </c>
      <c r="C2" s="292"/>
      <c r="D2" s="292"/>
      <c r="E2" s="292"/>
      <c r="F2" s="53"/>
    </row>
    <row r="3" spans="1:6" ht="16.5" customHeight="1" thickBot="1">
      <c r="A3" s="239"/>
      <c r="B3" s="240">
        <v>2000</v>
      </c>
      <c r="C3" s="240">
        <v>2003</v>
      </c>
      <c r="D3" s="240">
        <v>2006</v>
      </c>
      <c r="E3" s="240">
        <v>2009</v>
      </c>
    </row>
    <row r="4" spans="1:6" ht="15.75" thickBot="1">
      <c r="A4" s="291" t="s">
        <v>423</v>
      </c>
      <c r="B4" s="291"/>
      <c r="C4" s="291"/>
      <c r="D4" s="291"/>
      <c r="E4" s="291"/>
    </row>
    <row r="5" spans="1:6" ht="15.75" customHeight="1">
      <c r="A5" s="241" t="s">
        <v>873</v>
      </c>
      <c r="B5" s="242">
        <v>45</v>
      </c>
      <c r="C5" s="242" t="s">
        <v>874</v>
      </c>
      <c r="D5" s="242" t="s">
        <v>874</v>
      </c>
      <c r="E5" s="242" t="s">
        <v>874</v>
      </c>
      <c r="F5" s="53"/>
    </row>
    <row r="6" spans="1:6">
      <c r="A6" s="241" t="s">
        <v>875</v>
      </c>
      <c r="B6" s="242">
        <v>54.7</v>
      </c>
      <c r="C6" s="242">
        <v>52.3</v>
      </c>
      <c r="D6" s="242">
        <v>52</v>
      </c>
      <c r="E6" s="242">
        <v>45.4</v>
      </c>
      <c r="F6" s="53"/>
    </row>
    <row r="7" spans="1:6">
      <c r="A7" s="241" t="s">
        <v>876</v>
      </c>
      <c r="B7" s="242" t="s">
        <v>874</v>
      </c>
      <c r="C7" s="242">
        <v>58.3</v>
      </c>
      <c r="D7" s="242">
        <v>55.6</v>
      </c>
      <c r="E7" s="242">
        <v>51.5</v>
      </c>
      <c r="F7" s="53"/>
    </row>
    <row r="8" spans="1:6">
      <c r="A8" s="241" t="s">
        <v>877</v>
      </c>
      <c r="B8" s="242">
        <v>42.5</v>
      </c>
      <c r="C8" s="242">
        <v>43.1</v>
      </c>
      <c r="D8" s="242">
        <v>37.9</v>
      </c>
      <c r="E8" s="242">
        <v>32.1</v>
      </c>
      <c r="F8" s="53"/>
    </row>
    <row r="9" spans="1:6" ht="15.75" thickBot="1">
      <c r="A9" s="241" t="s">
        <v>878</v>
      </c>
      <c r="B9" s="242">
        <v>30</v>
      </c>
      <c r="C9" s="242">
        <v>49.7</v>
      </c>
      <c r="D9" s="242">
        <v>47.3</v>
      </c>
      <c r="E9" s="242">
        <v>51.3</v>
      </c>
      <c r="F9" s="53"/>
    </row>
    <row r="10" spans="1:6" ht="15.75" thickBot="1">
      <c r="A10" s="291" t="s">
        <v>424</v>
      </c>
      <c r="B10" s="291"/>
      <c r="C10" s="291"/>
      <c r="D10" s="291"/>
      <c r="E10" s="291"/>
      <c r="F10" s="53"/>
    </row>
    <row r="11" spans="1:6">
      <c r="A11" s="241" t="s">
        <v>879</v>
      </c>
      <c r="B11" s="242">
        <v>69</v>
      </c>
      <c r="C11" s="242">
        <v>58.1</v>
      </c>
      <c r="D11" s="242">
        <v>54.2</v>
      </c>
      <c r="E11" s="242">
        <v>70.400000000000006</v>
      </c>
      <c r="F11" s="53"/>
    </row>
    <row r="12" spans="1:6">
      <c r="A12" s="241" t="s">
        <v>880</v>
      </c>
      <c r="B12" s="242">
        <v>67.8</v>
      </c>
      <c r="C12" s="242">
        <v>69.3</v>
      </c>
      <c r="D12" s="242">
        <v>68.400000000000006</v>
      </c>
      <c r="E12" s="242">
        <v>58</v>
      </c>
      <c r="F12" s="53"/>
    </row>
    <row r="13" spans="1:6" ht="15.75" thickBot="1">
      <c r="A13" s="241" t="s">
        <v>881</v>
      </c>
      <c r="B13" s="242">
        <v>58.2</v>
      </c>
      <c r="C13" s="242">
        <v>61.2</v>
      </c>
      <c r="D13" s="242">
        <v>61.6</v>
      </c>
      <c r="E13" s="242">
        <v>55.5</v>
      </c>
      <c r="F13" s="53"/>
    </row>
    <row r="14" spans="1:6" ht="15.75" thickBot="1">
      <c r="A14" s="291" t="s">
        <v>436</v>
      </c>
      <c r="B14" s="291"/>
      <c r="C14" s="291"/>
      <c r="D14" s="291"/>
      <c r="E14" s="291"/>
      <c r="F14" s="53"/>
    </row>
    <row r="15" spans="1:6">
      <c r="A15" s="241" t="s">
        <v>873</v>
      </c>
      <c r="B15" s="242">
        <v>50.6</v>
      </c>
      <c r="C15" s="242">
        <v>50.2</v>
      </c>
      <c r="D15" s="242" t="s">
        <v>874</v>
      </c>
      <c r="E15" s="242" t="s">
        <v>874</v>
      </c>
      <c r="F15" s="53"/>
    </row>
    <row r="16" spans="1:6" ht="24">
      <c r="A16" s="241" t="s">
        <v>882</v>
      </c>
      <c r="B16" s="242">
        <v>57.1</v>
      </c>
      <c r="C16" s="242">
        <v>54.6</v>
      </c>
      <c r="D16" s="242">
        <v>56.5</v>
      </c>
      <c r="E16" s="242">
        <v>55</v>
      </c>
      <c r="F16" s="53"/>
    </row>
    <row r="17" spans="1:6">
      <c r="A17" s="241" t="s">
        <v>883</v>
      </c>
      <c r="B17" s="242">
        <v>42.6</v>
      </c>
      <c r="C17" s="242">
        <v>46.8</v>
      </c>
      <c r="D17" s="242">
        <v>57.8</v>
      </c>
      <c r="E17" s="242">
        <v>56</v>
      </c>
      <c r="F17" s="53"/>
    </row>
    <row r="18" spans="1:6" ht="15.75" thickBot="1">
      <c r="A18" s="243" t="s">
        <v>884</v>
      </c>
      <c r="B18" s="244">
        <v>54.5</v>
      </c>
      <c r="C18" s="244">
        <v>53.5</v>
      </c>
      <c r="D18" s="244">
        <v>51.9</v>
      </c>
      <c r="E18" s="244">
        <v>52.8</v>
      </c>
      <c r="F18" s="53"/>
    </row>
    <row r="19" spans="1:6">
      <c r="F19" s="53"/>
    </row>
    <row r="20" spans="1:6">
      <c r="F20" s="53"/>
    </row>
  </sheetData>
  <mergeCells count="4">
    <mergeCell ref="B2:E2"/>
    <mergeCell ref="A4:E4"/>
    <mergeCell ref="A10:E10"/>
    <mergeCell ref="A14:E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8"/>
  <sheetViews>
    <sheetView workbookViewId="0"/>
  </sheetViews>
  <sheetFormatPr defaultRowHeight="15"/>
  <sheetData>
    <row r="1" spans="1:3">
      <c r="A1" s="236" t="s">
        <v>854</v>
      </c>
    </row>
    <row r="3" spans="1:3">
      <c r="A3" t="s">
        <v>0</v>
      </c>
      <c r="B3" t="s">
        <v>1</v>
      </c>
      <c r="C3" t="s">
        <v>2</v>
      </c>
    </row>
    <row r="4" spans="1:3">
      <c r="A4" t="s">
        <v>3</v>
      </c>
      <c r="B4">
        <v>0.11833</v>
      </c>
      <c r="C4">
        <v>0.127335</v>
      </c>
    </row>
    <row r="5" spans="1:3">
      <c r="A5" t="s">
        <v>4</v>
      </c>
      <c r="B5">
        <v>0.217747</v>
      </c>
      <c r="C5">
        <v>0.213759</v>
      </c>
    </row>
    <row r="6" spans="1:3">
      <c r="A6" t="s">
        <v>5</v>
      </c>
      <c r="B6">
        <v>0.221526</v>
      </c>
      <c r="C6">
        <v>0.25823200000000002</v>
      </c>
    </row>
    <row r="7" spans="1:3">
      <c r="A7" t="s">
        <v>6</v>
      </c>
      <c r="B7">
        <v>0.17288000000000001</v>
      </c>
      <c r="C7">
        <v>0.18309900000000001</v>
      </c>
    </row>
    <row r="8" spans="1:3">
      <c r="A8" t="s">
        <v>7</v>
      </c>
      <c r="B8">
        <v>0.24931900000000001</v>
      </c>
      <c r="C8">
        <v>0.25562400000000002</v>
      </c>
    </row>
    <row r="9" spans="1:3">
      <c r="A9" t="s">
        <v>8</v>
      </c>
      <c r="B9">
        <v>0.14785300000000001</v>
      </c>
      <c r="C9">
        <v>0.151562</v>
      </c>
    </row>
    <row r="10" spans="1:3">
      <c r="A10" t="s">
        <v>9</v>
      </c>
      <c r="B10">
        <v>0.29635899999999998</v>
      </c>
      <c r="C10">
        <v>0.29295399999999999</v>
      </c>
    </row>
    <row r="11" spans="1:3">
      <c r="A11" t="s">
        <v>10</v>
      </c>
      <c r="B11">
        <v>0.26615800000000001</v>
      </c>
      <c r="C11">
        <v>0.25936799999999999</v>
      </c>
    </row>
    <row r="12" spans="1:3">
      <c r="A12" t="s">
        <v>11</v>
      </c>
      <c r="B12">
        <v>0.17838300000000001</v>
      </c>
      <c r="C12">
        <v>0.193574</v>
      </c>
    </row>
    <row r="13" spans="1:3">
      <c r="A13" t="s">
        <v>12</v>
      </c>
      <c r="B13">
        <v>0.27544200000000002</v>
      </c>
      <c r="C13">
        <v>0.27543099999999998</v>
      </c>
    </row>
    <row r="14" spans="1:3">
      <c r="A14" t="s">
        <v>13</v>
      </c>
      <c r="B14">
        <v>0.16494600000000001</v>
      </c>
      <c r="C14">
        <v>0.173621</v>
      </c>
    </row>
    <row r="15" spans="1:3">
      <c r="A15" t="s">
        <v>14</v>
      </c>
      <c r="B15">
        <v>0.17725299999999999</v>
      </c>
      <c r="C15">
        <v>0.17281099999999999</v>
      </c>
    </row>
    <row r="16" spans="1:3">
      <c r="A16" t="s">
        <v>15</v>
      </c>
      <c r="B16">
        <v>7.4769000000000002E-2</v>
      </c>
      <c r="C16">
        <v>7.1427000000000004E-2</v>
      </c>
    </row>
    <row r="17" spans="1:3">
      <c r="A17" t="s">
        <v>16</v>
      </c>
      <c r="B17">
        <v>0.29871999999999999</v>
      </c>
      <c r="C17">
        <v>0.29641800000000001</v>
      </c>
    </row>
    <row r="18" spans="1:3">
      <c r="A18" t="s">
        <v>17</v>
      </c>
      <c r="B18">
        <v>0.27876200000000001</v>
      </c>
      <c r="C18">
        <v>0.26480300000000001</v>
      </c>
    </row>
    <row r="19" spans="1:3">
      <c r="A19" t="s">
        <v>18</v>
      </c>
      <c r="B19">
        <v>0.12945599999999999</v>
      </c>
      <c r="C19">
        <v>0.132852</v>
      </c>
    </row>
    <row r="20" spans="1:3">
      <c r="A20" t="s">
        <v>19</v>
      </c>
      <c r="B20">
        <v>0.21570500000000001</v>
      </c>
      <c r="C20">
        <v>0.21672</v>
      </c>
    </row>
    <row r="21" spans="1:3">
      <c r="A21" t="s">
        <v>20</v>
      </c>
      <c r="B21">
        <v>0.25520900000000002</v>
      </c>
      <c r="C21">
        <v>0.24648100000000001</v>
      </c>
    </row>
    <row r="22" spans="1:3">
      <c r="A22" t="s">
        <v>21</v>
      </c>
      <c r="B22">
        <v>0.114194</v>
      </c>
      <c r="C22">
        <v>0.10715</v>
      </c>
    </row>
    <row r="23" spans="1:3">
      <c r="A23" t="s">
        <v>22</v>
      </c>
      <c r="B23">
        <v>0.24865200000000001</v>
      </c>
      <c r="C23">
        <v>0.25474599999999997</v>
      </c>
    </row>
    <row r="24" spans="1:3">
      <c r="A24" t="s">
        <v>23</v>
      </c>
      <c r="B24">
        <v>0.19218099999999999</v>
      </c>
      <c r="C24">
        <v>0.19301599999999999</v>
      </c>
    </row>
    <row r="25" spans="1:3">
      <c r="A25" t="s">
        <v>24</v>
      </c>
      <c r="B25">
        <v>0.19328999999999999</v>
      </c>
      <c r="C25">
        <v>0.19329499999999999</v>
      </c>
    </row>
    <row r="26" spans="1:3">
      <c r="A26" t="s">
        <v>25</v>
      </c>
      <c r="B26">
        <v>0.131054</v>
      </c>
      <c r="C26">
        <v>0.131046</v>
      </c>
    </row>
    <row r="27" spans="1:3">
      <c r="A27" t="s">
        <v>26</v>
      </c>
      <c r="B27">
        <v>0.14002800000000001</v>
      </c>
      <c r="C27">
        <v>0.13265399999999999</v>
      </c>
    </row>
    <row r="28" spans="1:3">
      <c r="A28" t="s">
        <v>27</v>
      </c>
      <c r="B28">
        <v>0.26476</v>
      </c>
      <c r="C28">
        <v>0.269787</v>
      </c>
    </row>
    <row r="29" spans="1:3">
      <c r="A29" t="s">
        <v>28</v>
      </c>
      <c r="B29">
        <v>0.17596600000000001</v>
      </c>
      <c r="C29">
        <v>0.17537900000000001</v>
      </c>
    </row>
    <row r="30" spans="1:3">
      <c r="A30" t="s">
        <v>29</v>
      </c>
      <c r="B30">
        <v>0.238925</v>
      </c>
      <c r="C30">
        <v>0.24588499999999999</v>
      </c>
    </row>
    <row r="31" spans="1:3">
      <c r="A31" t="s">
        <v>30</v>
      </c>
      <c r="B31">
        <v>4.5192999999999997E-2</v>
      </c>
      <c r="C31">
        <v>4.2633999999999998E-2</v>
      </c>
    </row>
    <row r="32" spans="1:3">
      <c r="A32" t="s">
        <v>31</v>
      </c>
      <c r="B32">
        <v>0.28867199999999998</v>
      </c>
      <c r="C32">
        <v>0.28034500000000001</v>
      </c>
    </row>
    <row r="33" spans="1:3">
      <c r="A33" t="s">
        <v>32</v>
      </c>
      <c r="B33">
        <v>0.28387699999999999</v>
      </c>
      <c r="C33">
        <v>0.25632199999999999</v>
      </c>
    </row>
    <row r="34" spans="1:3">
      <c r="A34" t="s">
        <v>33</v>
      </c>
      <c r="B34">
        <v>0.19944700000000001</v>
      </c>
      <c r="C34">
        <v>0.19590099999999999</v>
      </c>
    </row>
    <row r="35" spans="1:3">
      <c r="A35" t="s">
        <v>34</v>
      </c>
      <c r="B35">
        <v>0.17024900000000001</v>
      </c>
      <c r="C35">
        <v>0.17507800000000001</v>
      </c>
    </row>
    <row r="36" spans="1:3">
      <c r="A36" t="s">
        <v>35</v>
      </c>
      <c r="B36">
        <v>0.185225</v>
      </c>
      <c r="C36">
        <v>0.16422900000000001</v>
      </c>
    </row>
    <row r="37" spans="1:3">
      <c r="A37" t="s">
        <v>36</v>
      </c>
      <c r="B37">
        <v>0.23602699999999999</v>
      </c>
      <c r="C37">
        <v>0.2203</v>
      </c>
    </row>
    <row r="38" spans="1:3">
      <c r="A38" t="s">
        <v>37</v>
      </c>
      <c r="B38">
        <v>0.28270499999999998</v>
      </c>
      <c r="C38">
        <v>0.26445200000000002</v>
      </c>
    </row>
    <row r="39" spans="1:3">
      <c r="A39" t="s">
        <v>38</v>
      </c>
      <c r="B39">
        <v>0.32748300000000002</v>
      </c>
      <c r="C39">
        <v>0.27730100000000002</v>
      </c>
    </row>
    <row r="40" spans="1:3">
      <c r="A40" t="s">
        <v>39</v>
      </c>
      <c r="B40">
        <v>0.12812899999999999</v>
      </c>
      <c r="C40">
        <v>0.11908100000000001</v>
      </c>
    </row>
    <row r="41" spans="1:3">
      <c r="A41" t="s">
        <v>40</v>
      </c>
      <c r="B41">
        <v>0.239093</v>
      </c>
      <c r="C41">
        <v>0.21481500000000001</v>
      </c>
    </row>
    <row r="42" spans="1:3">
      <c r="A42" t="s">
        <v>41</v>
      </c>
      <c r="B42">
        <v>0.30226900000000001</v>
      </c>
      <c r="C42">
        <v>0.26763100000000001</v>
      </c>
    </row>
    <row r="43" spans="1:3">
      <c r="A43" t="s">
        <v>42</v>
      </c>
      <c r="B43">
        <v>0.22529399999999999</v>
      </c>
      <c r="C43">
        <v>0.211144</v>
      </c>
    </row>
    <row r="44" spans="1:3">
      <c r="A44" t="s">
        <v>43</v>
      </c>
      <c r="B44">
        <v>0.23070299999999999</v>
      </c>
      <c r="C44">
        <v>0.20985999999999999</v>
      </c>
    </row>
    <row r="45" spans="1:3">
      <c r="A45" t="s">
        <v>44</v>
      </c>
      <c r="B45">
        <v>0.194886</v>
      </c>
      <c r="C45">
        <v>0.19792699999999999</v>
      </c>
    </row>
    <row r="46" spans="1:3">
      <c r="A46" t="s">
        <v>45</v>
      </c>
      <c r="B46">
        <v>0.23302800000000001</v>
      </c>
      <c r="C46">
        <v>0.20613300000000001</v>
      </c>
    </row>
    <row r="47" spans="1:3">
      <c r="A47" t="s">
        <v>46</v>
      </c>
      <c r="B47">
        <v>7.3447999999999999E-2</v>
      </c>
      <c r="C47">
        <v>7.6577999999999993E-2</v>
      </c>
    </row>
    <row r="48" spans="1:3">
      <c r="A48" t="s">
        <v>47</v>
      </c>
      <c r="B48">
        <v>0.23000799999999999</v>
      </c>
      <c r="C48">
        <v>0.20494399999999999</v>
      </c>
    </row>
    <row r="49" spans="1:3">
      <c r="A49" t="s">
        <v>48</v>
      </c>
      <c r="B49">
        <v>0.23724400000000001</v>
      </c>
      <c r="C49">
        <v>0.24807100000000001</v>
      </c>
    </row>
    <row r="50" spans="1:3">
      <c r="A50" t="s">
        <v>49</v>
      </c>
      <c r="B50">
        <v>0.28801300000000002</v>
      </c>
      <c r="C50">
        <v>0.27357199999999998</v>
      </c>
    </row>
    <row r="51" spans="1:3">
      <c r="A51" t="s">
        <v>50</v>
      </c>
      <c r="B51">
        <v>0.31726500000000002</v>
      </c>
      <c r="C51">
        <v>0.31182900000000002</v>
      </c>
    </row>
    <row r="52" spans="1:3">
      <c r="A52" t="s">
        <v>51</v>
      </c>
      <c r="B52">
        <v>0.251224</v>
      </c>
      <c r="C52">
        <v>0.188779</v>
      </c>
    </row>
    <row r="53" spans="1:3">
      <c r="A53" t="s">
        <v>52</v>
      </c>
      <c r="B53">
        <v>0.26891300000000001</v>
      </c>
      <c r="C53">
        <v>0.244448</v>
      </c>
    </row>
    <row r="54" spans="1:3">
      <c r="A54" t="s">
        <v>53</v>
      </c>
      <c r="B54">
        <v>0.240396</v>
      </c>
      <c r="C54">
        <v>0.233373</v>
      </c>
    </row>
    <row r="55" spans="1:3">
      <c r="A55" t="s">
        <v>54</v>
      </c>
      <c r="B55">
        <v>0.21929199999999999</v>
      </c>
      <c r="C55">
        <v>0.21964</v>
      </c>
    </row>
    <row r="56" spans="1:3">
      <c r="A56" t="s">
        <v>55</v>
      </c>
      <c r="B56">
        <v>0.23910899999999999</v>
      </c>
      <c r="C56">
        <v>0.22420000000000001</v>
      </c>
    </row>
    <row r="57" spans="1:3">
      <c r="A57" t="s">
        <v>56</v>
      </c>
      <c r="B57">
        <v>0.16993900000000001</v>
      </c>
      <c r="C57">
        <v>0.16153300000000001</v>
      </c>
    </row>
    <row r="58" spans="1:3">
      <c r="A58" t="s">
        <v>57</v>
      </c>
      <c r="B58">
        <v>0.132053</v>
      </c>
      <c r="C58">
        <v>0.12754799999999999</v>
      </c>
    </row>
    <row r="59" spans="1:3">
      <c r="A59" t="s">
        <v>58</v>
      </c>
      <c r="B59">
        <v>0.26637899999999998</v>
      </c>
      <c r="C59">
        <v>0.24637700000000001</v>
      </c>
    </row>
    <row r="60" spans="1:3">
      <c r="A60" t="s">
        <v>59</v>
      </c>
      <c r="B60">
        <v>0.29914800000000003</v>
      </c>
      <c r="C60">
        <v>0.29730600000000001</v>
      </c>
    </row>
    <row r="61" spans="1:3">
      <c r="A61" t="s">
        <v>60</v>
      </c>
      <c r="B61">
        <v>0.30047200000000002</v>
      </c>
      <c r="C61">
        <v>0.27162799999999998</v>
      </c>
    </row>
    <row r="62" spans="1:3">
      <c r="A62" t="s">
        <v>61</v>
      </c>
      <c r="B62">
        <v>3.3366E-2</v>
      </c>
      <c r="C62">
        <v>5.2715999999999999E-2</v>
      </c>
    </row>
    <row r="63" spans="1:3">
      <c r="A63" t="s">
        <v>62</v>
      </c>
      <c r="B63">
        <v>0.27358700000000002</v>
      </c>
      <c r="C63">
        <v>0.264797</v>
      </c>
    </row>
    <row r="64" spans="1:3">
      <c r="A64" t="s">
        <v>63</v>
      </c>
      <c r="B64">
        <v>0.13524</v>
      </c>
      <c r="C64">
        <v>0.13169800000000001</v>
      </c>
    </row>
    <row r="65" spans="1:3">
      <c r="A65" t="s">
        <v>64</v>
      </c>
      <c r="B65">
        <v>0.169153</v>
      </c>
      <c r="C65">
        <v>0.17972099999999999</v>
      </c>
    </row>
    <row r="66" spans="1:3">
      <c r="A66" t="s">
        <v>65</v>
      </c>
      <c r="B66">
        <v>0.28220899999999999</v>
      </c>
      <c r="C66">
        <v>0.28866999999999998</v>
      </c>
    </row>
    <row r="67" spans="1:3">
      <c r="A67" t="s">
        <v>66</v>
      </c>
      <c r="B67">
        <v>0.25943699999999997</v>
      </c>
      <c r="C67">
        <v>0.274816</v>
      </c>
    </row>
    <row r="68" spans="1:3">
      <c r="A68" t="s">
        <v>67</v>
      </c>
      <c r="B68">
        <v>0.127084</v>
      </c>
      <c r="C68">
        <v>0.140403</v>
      </c>
    </row>
  </sheetData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G132"/>
  <sheetViews>
    <sheetView workbookViewId="0"/>
  </sheetViews>
  <sheetFormatPr defaultRowHeight="15"/>
  <cols>
    <col min="1" max="1" width="14.28515625" customWidth="1"/>
    <col min="2" max="2" width="10.85546875" customWidth="1"/>
    <col min="3" max="3" width="23.85546875" customWidth="1"/>
    <col min="4" max="4" width="20.85546875" customWidth="1"/>
  </cols>
  <sheetData>
    <row r="1" spans="1:7">
      <c r="A1" s="236" t="s">
        <v>736</v>
      </c>
    </row>
    <row r="3" spans="1:7" ht="24.75" customHeight="1">
      <c r="A3" s="71" t="s">
        <v>151</v>
      </c>
      <c r="B3" s="71" t="s">
        <v>478</v>
      </c>
      <c r="C3" s="72" t="s">
        <v>477</v>
      </c>
      <c r="D3" s="71" t="s">
        <v>476</v>
      </c>
      <c r="E3" s="64"/>
      <c r="G3" s="64"/>
    </row>
    <row r="4" spans="1:7">
      <c r="A4" s="293" t="s">
        <v>423</v>
      </c>
      <c r="B4" s="73" t="s">
        <v>75</v>
      </c>
      <c r="C4" s="74">
        <v>0.45341479721567951</v>
      </c>
      <c r="D4" s="75">
        <v>31</v>
      </c>
      <c r="E4" s="64"/>
      <c r="G4" s="64"/>
    </row>
    <row r="5" spans="1:7">
      <c r="A5" s="294"/>
      <c r="B5" s="65" t="s">
        <v>76</v>
      </c>
      <c r="C5" s="66">
        <v>0.32477104610055957</v>
      </c>
      <c r="D5" s="67">
        <v>83</v>
      </c>
      <c r="E5" s="64"/>
      <c r="G5" s="64"/>
    </row>
    <row r="6" spans="1:7">
      <c r="A6" s="294"/>
      <c r="B6" s="65" t="s">
        <v>77</v>
      </c>
      <c r="C6" s="66">
        <v>0.33869132155169968</v>
      </c>
      <c r="D6" s="67">
        <v>48</v>
      </c>
      <c r="E6" s="64"/>
      <c r="G6" s="64"/>
    </row>
    <row r="7" spans="1:7">
      <c r="A7" s="295"/>
      <c r="B7" s="68" t="s">
        <v>78</v>
      </c>
      <c r="C7" s="69">
        <v>0.29301453180517439</v>
      </c>
      <c r="D7" s="70">
        <v>35</v>
      </c>
      <c r="E7" s="64"/>
      <c r="G7" s="64"/>
    </row>
    <row r="8" spans="1:7">
      <c r="A8" s="293" t="s">
        <v>424</v>
      </c>
      <c r="B8" s="73" t="s">
        <v>75</v>
      </c>
      <c r="C8" s="74">
        <v>0.39233417735796305</v>
      </c>
      <c r="D8" s="75">
        <v>129</v>
      </c>
      <c r="E8" s="64"/>
      <c r="G8" s="64"/>
    </row>
    <row r="9" spans="1:7">
      <c r="A9" s="294"/>
      <c r="B9" s="65" t="s">
        <v>76</v>
      </c>
      <c r="C9" s="66">
        <v>0.5989813235437299</v>
      </c>
      <c r="D9" s="67">
        <v>28</v>
      </c>
      <c r="E9" s="64"/>
      <c r="G9" s="64"/>
    </row>
    <row r="10" spans="1:7">
      <c r="A10" s="294"/>
      <c r="B10" s="65" t="s">
        <v>77</v>
      </c>
      <c r="C10" s="66">
        <v>0.5989813235437299</v>
      </c>
      <c r="D10" s="67">
        <v>28</v>
      </c>
      <c r="E10" s="64"/>
      <c r="G10" s="64"/>
    </row>
    <row r="11" spans="1:7">
      <c r="A11" s="295"/>
      <c r="B11" s="68" t="s">
        <v>78</v>
      </c>
      <c r="C11" s="69">
        <v>0.41906937059394811</v>
      </c>
      <c r="D11" s="70">
        <v>100</v>
      </c>
      <c r="E11" s="64"/>
      <c r="G11" s="64"/>
    </row>
    <row r="12" spans="1:7">
      <c r="A12" s="296" t="s">
        <v>436</v>
      </c>
      <c r="B12" s="65" t="s">
        <v>75</v>
      </c>
      <c r="C12" s="66">
        <v>0.39107694443752145</v>
      </c>
      <c r="D12" s="67">
        <v>34</v>
      </c>
      <c r="E12" s="64"/>
      <c r="G12" s="64"/>
    </row>
    <row r="13" spans="1:7">
      <c r="A13" s="294"/>
      <c r="B13" s="65" t="s">
        <v>76</v>
      </c>
      <c r="C13" s="66">
        <v>0.44601218840942336</v>
      </c>
      <c r="D13" s="67">
        <v>34</v>
      </c>
      <c r="E13" s="64"/>
      <c r="G13" s="64"/>
    </row>
    <row r="14" spans="1:7">
      <c r="A14" s="294"/>
      <c r="B14" s="65" t="s">
        <v>77</v>
      </c>
      <c r="C14" s="66">
        <v>0.28686196001014236</v>
      </c>
      <c r="D14" s="67">
        <v>101</v>
      </c>
      <c r="E14" s="64"/>
      <c r="G14" s="64"/>
    </row>
    <row r="15" spans="1:7">
      <c r="A15" s="295"/>
      <c r="B15" s="68" t="s">
        <v>78</v>
      </c>
      <c r="C15" s="69">
        <v>0.21194330319252805</v>
      </c>
      <c r="D15" s="70">
        <v>53</v>
      </c>
      <c r="E15" s="64"/>
      <c r="G15" s="64"/>
    </row>
    <row r="16" spans="1:7">
      <c r="G16" s="64"/>
    </row>
    <row r="17" spans="7:7">
      <c r="G17" s="64"/>
    </row>
    <row r="18" spans="7:7">
      <c r="G18" s="64"/>
    </row>
    <row r="19" spans="7:7">
      <c r="G19" s="64"/>
    </row>
    <row r="20" spans="7:7">
      <c r="G20" s="64"/>
    </row>
    <row r="21" spans="7:7">
      <c r="G21" s="64"/>
    </row>
    <row r="22" spans="7:7">
      <c r="G22" s="64"/>
    </row>
    <row r="23" spans="7:7">
      <c r="G23" s="64"/>
    </row>
    <row r="24" spans="7:7">
      <c r="G24" s="64"/>
    </row>
    <row r="25" spans="7:7">
      <c r="G25" s="64"/>
    </row>
    <row r="26" spans="7:7">
      <c r="G26" s="64"/>
    </row>
    <row r="27" spans="7:7">
      <c r="G27" s="64"/>
    </row>
    <row r="28" spans="7:7">
      <c r="G28" s="64"/>
    </row>
    <row r="29" spans="7:7">
      <c r="G29" s="64"/>
    </row>
    <row r="30" spans="7:7">
      <c r="G30" s="64"/>
    </row>
    <row r="31" spans="7:7">
      <c r="G31" s="64"/>
    </row>
    <row r="32" spans="7:7">
      <c r="G32" s="64"/>
    </row>
    <row r="33" spans="7:7">
      <c r="G33" s="64"/>
    </row>
    <row r="34" spans="7:7">
      <c r="G34" s="64"/>
    </row>
    <row r="35" spans="7:7">
      <c r="G35" s="64"/>
    </row>
    <row r="36" spans="7:7">
      <c r="G36" s="64"/>
    </row>
    <row r="37" spans="7:7">
      <c r="G37" s="64"/>
    </row>
    <row r="38" spans="7:7">
      <c r="G38" s="64"/>
    </row>
    <row r="39" spans="7:7">
      <c r="G39" s="64"/>
    </row>
    <row r="40" spans="7:7">
      <c r="G40" s="64"/>
    </row>
    <row r="41" spans="7:7">
      <c r="G41" s="64"/>
    </row>
    <row r="42" spans="7:7">
      <c r="G42" s="64"/>
    </row>
    <row r="43" spans="7:7">
      <c r="G43" s="64"/>
    </row>
    <row r="44" spans="7:7">
      <c r="G44" s="64"/>
    </row>
    <row r="45" spans="7:7">
      <c r="G45" s="64"/>
    </row>
    <row r="46" spans="7:7">
      <c r="G46" s="64"/>
    </row>
    <row r="47" spans="7:7">
      <c r="G47" s="64"/>
    </row>
    <row r="48" spans="7:7">
      <c r="G48" s="64"/>
    </row>
    <row r="49" spans="7:7">
      <c r="G49" s="64"/>
    </row>
    <row r="50" spans="7:7">
      <c r="G50" s="64"/>
    </row>
    <row r="51" spans="7:7">
      <c r="G51" s="64"/>
    </row>
    <row r="52" spans="7:7">
      <c r="G52" s="64"/>
    </row>
    <row r="53" spans="7:7">
      <c r="G53" s="64"/>
    </row>
    <row r="54" spans="7:7">
      <c r="G54" s="64"/>
    </row>
    <row r="55" spans="7:7">
      <c r="G55" s="64"/>
    </row>
    <row r="56" spans="7:7">
      <c r="G56" s="64"/>
    </row>
    <row r="57" spans="7:7">
      <c r="G57" s="64"/>
    </row>
    <row r="58" spans="7:7">
      <c r="G58" s="64"/>
    </row>
    <row r="59" spans="7:7">
      <c r="G59" s="64"/>
    </row>
    <row r="60" spans="7:7">
      <c r="G60" s="64"/>
    </row>
    <row r="61" spans="7:7">
      <c r="G61" s="64"/>
    </row>
    <row r="62" spans="7:7">
      <c r="G62" s="64"/>
    </row>
    <row r="63" spans="7:7">
      <c r="G63" s="64"/>
    </row>
    <row r="64" spans="7:7">
      <c r="G64" s="64"/>
    </row>
    <row r="65" spans="7:7">
      <c r="G65" s="64"/>
    </row>
    <row r="66" spans="7:7">
      <c r="G66" s="64"/>
    </row>
    <row r="67" spans="7:7">
      <c r="G67" s="64"/>
    </row>
    <row r="68" spans="7:7">
      <c r="G68" s="64"/>
    </row>
    <row r="69" spans="7:7">
      <c r="G69" s="64"/>
    </row>
    <row r="70" spans="7:7">
      <c r="G70" s="64"/>
    </row>
    <row r="71" spans="7:7">
      <c r="G71" s="64"/>
    </row>
    <row r="72" spans="7:7">
      <c r="G72" s="64"/>
    </row>
    <row r="73" spans="7:7">
      <c r="G73" s="64"/>
    </row>
    <row r="74" spans="7:7">
      <c r="G74" s="64"/>
    </row>
    <row r="75" spans="7:7">
      <c r="G75" s="64"/>
    </row>
    <row r="76" spans="7:7">
      <c r="G76" s="64"/>
    </row>
    <row r="77" spans="7:7">
      <c r="G77" s="64"/>
    </row>
    <row r="78" spans="7:7">
      <c r="G78" s="64"/>
    </row>
    <row r="79" spans="7:7">
      <c r="G79" s="64"/>
    </row>
    <row r="80" spans="7:7">
      <c r="G80" s="64"/>
    </row>
    <row r="81" spans="7:7">
      <c r="G81" s="64"/>
    </row>
    <row r="82" spans="7:7">
      <c r="G82" s="64"/>
    </row>
    <row r="83" spans="7:7">
      <c r="G83" s="64"/>
    </row>
    <row r="84" spans="7:7">
      <c r="G84" s="64"/>
    </row>
    <row r="85" spans="7:7">
      <c r="G85" s="64"/>
    </row>
    <row r="86" spans="7:7">
      <c r="G86" s="64"/>
    </row>
    <row r="87" spans="7:7">
      <c r="G87" s="64"/>
    </row>
    <row r="88" spans="7:7">
      <c r="G88" s="64"/>
    </row>
    <row r="89" spans="7:7">
      <c r="G89" s="64"/>
    </row>
    <row r="90" spans="7:7">
      <c r="G90" s="64"/>
    </row>
    <row r="91" spans="7:7">
      <c r="G91" s="64"/>
    </row>
    <row r="92" spans="7:7">
      <c r="G92" s="64"/>
    </row>
    <row r="93" spans="7:7">
      <c r="G93" s="64"/>
    </row>
    <row r="94" spans="7:7">
      <c r="G94" s="64"/>
    </row>
    <row r="95" spans="7:7">
      <c r="G95" s="64"/>
    </row>
    <row r="96" spans="7:7">
      <c r="G96" s="64"/>
    </row>
    <row r="97" spans="7:7">
      <c r="G97" s="64"/>
    </row>
    <row r="98" spans="7:7">
      <c r="G98" s="64"/>
    </row>
    <row r="99" spans="7:7">
      <c r="G99" s="64"/>
    </row>
    <row r="100" spans="7:7">
      <c r="G100" s="64"/>
    </row>
    <row r="101" spans="7:7">
      <c r="G101" s="64"/>
    </row>
    <row r="102" spans="7:7">
      <c r="G102" s="64"/>
    </row>
    <row r="103" spans="7:7">
      <c r="G103" s="64"/>
    </row>
    <row r="104" spans="7:7">
      <c r="G104" s="64"/>
    </row>
    <row r="105" spans="7:7">
      <c r="G105" s="64"/>
    </row>
    <row r="106" spans="7:7">
      <c r="G106" s="64"/>
    </row>
    <row r="107" spans="7:7">
      <c r="G107" s="64"/>
    </row>
    <row r="108" spans="7:7">
      <c r="G108" s="64"/>
    </row>
    <row r="109" spans="7:7">
      <c r="G109" s="64"/>
    </row>
    <row r="110" spans="7:7">
      <c r="G110" s="64"/>
    </row>
    <row r="111" spans="7:7">
      <c r="G111" s="64"/>
    </row>
    <row r="112" spans="7:7">
      <c r="G112" s="64"/>
    </row>
    <row r="113" spans="7:7">
      <c r="G113" s="64"/>
    </row>
    <row r="114" spans="7:7">
      <c r="G114" s="64"/>
    </row>
    <row r="115" spans="7:7">
      <c r="G115" s="64"/>
    </row>
    <row r="116" spans="7:7">
      <c r="G116" s="64"/>
    </row>
    <row r="117" spans="7:7">
      <c r="G117" s="64"/>
    </row>
    <row r="118" spans="7:7">
      <c r="G118" s="64"/>
    </row>
    <row r="119" spans="7:7">
      <c r="G119" s="64"/>
    </row>
    <row r="120" spans="7:7">
      <c r="G120" s="64"/>
    </row>
    <row r="121" spans="7:7">
      <c r="G121" s="64"/>
    </row>
    <row r="122" spans="7:7">
      <c r="G122" s="64"/>
    </row>
    <row r="123" spans="7:7">
      <c r="G123" s="64"/>
    </row>
    <row r="124" spans="7:7">
      <c r="G124" s="64"/>
    </row>
    <row r="125" spans="7:7">
      <c r="G125" s="64"/>
    </row>
    <row r="126" spans="7:7">
      <c r="G126" s="64"/>
    </row>
    <row r="127" spans="7:7">
      <c r="G127" s="64"/>
    </row>
    <row r="128" spans="7:7">
      <c r="G128" s="64"/>
    </row>
    <row r="129" spans="7:7">
      <c r="G129" s="64"/>
    </row>
    <row r="130" spans="7:7">
      <c r="G130" s="64"/>
    </row>
    <row r="131" spans="7:7">
      <c r="G131" s="64"/>
    </row>
    <row r="132" spans="7:7">
      <c r="G132" s="64"/>
    </row>
  </sheetData>
  <mergeCells count="3">
    <mergeCell ref="A4:A7"/>
    <mergeCell ref="A8:A11"/>
    <mergeCell ref="A12:A1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5"/>
  <cols>
    <col min="1" max="1" width="13.140625" customWidth="1"/>
  </cols>
  <sheetData>
    <row r="1" spans="1:7">
      <c r="A1" s="236" t="s">
        <v>737</v>
      </c>
    </row>
    <row r="3" spans="1:7">
      <c r="A3" s="60"/>
      <c r="B3" s="60"/>
      <c r="C3" s="60"/>
      <c r="D3" s="288" t="s">
        <v>437</v>
      </c>
      <c r="E3" s="288"/>
      <c r="F3" s="288"/>
    </row>
    <row r="4" spans="1:7" ht="24.75">
      <c r="A4" s="36"/>
      <c r="B4" s="37" t="s">
        <v>488</v>
      </c>
      <c r="C4" s="37" t="s">
        <v>74</v>
      </c>
      <c r="D4" s="38" t="s">
        <v>424</v>
      </c>
      <c r="E4" s="38" t="s">
        <v>435</v>
      </c>
      <c r="F4" s="38" t="s">
        <v>436</v>
      </c>
      <c r="G4" s="30"/>
    </row>
    <row r="5" spans="1:7">
      <c r="A5" s="297" t="s">
        <v>434</v>
      </c>
      <c r="B5" s="297" t="s">
        <v>421</v>
      </c>
      <c r="C5" s="39" t="s">
        <v>75</v>
      </c>
      <c r="D5" s="40">
        <v>-0.21916935154842207</v>
      </c>
      <c r="E5" s="40">
        <v>-0.24804569160747855</v>
      </c>
      <c r="F5" s="40">
        <v>-0.24355198180487922</v>
      </c>
      <c r="G5" s="30"/>
    </row>
    <row r="6" spans="1:7">
      <c r="A6" s="298"/>
      <c r="B6" s="298"/>
      <c r="C6" s="31" t="s">
        <v>76</v>
      </c>
      <c r="D6" s="32">
        <v>-0.15142528129032543</v>
      </c>
      <c r="E6" s="32">
        <v>-0.13591530497643761</v>
      </c>
      <c r="F6" s="32">
        <v>-0.14431037637275021</v>
      </c>
      <c r="G6" s="30"/>
    </row>
    <row r="7" spans="1:7">
      <c r="A7" s="298"/>
      <c r="B7" s="298"/>
      <c r="C7" s="31" t="s">
        <v>77</v>
      </c>
      <c r="D7" s="32">
        <v>-0.14237171439400301</v>
      </c>
      <c r="E7" s="32">
        <v>-0.13181042739206783</v>
      </c>
      <c r="F7" s="32">
        <v>-0.14162192429841861</v>
      </c>
      <c r="G7" s="30"/>
    </row>
    <row r="8" spans="1:7">
      <c r="A8" s="298"/>
      <c r="B8" s="298"/>
      <c r="C8" s="31" t="s">
        <v>78</v>
      </c>
      <c r="D8" s="32">
        <v>-0.11621624644280133</v>
      </c>
      <c r="E8" s="32">
        <v>-0.11771369160209137</v>
      </c>
      <c r="F8" s="32">
        <v>-0.15319860904968602</v>
      </c>
      <c r="G8" s="30"/>
    </row>
    <row r="9" spans="1:7">
      <c r="A9" s="298"/>
      <c r="B9" s="300" t="s">
        <v>422</v>
      </c>
      <c r="C9" s="31" t="s">
        <v>75</v>
      </c>
      <c r="D9" s="32">
        <v>-0.20586067420383761</v>
      </c>
      <c r="E9" s="32">
        <v>-0.20833397656841304</v>
      </c>
      <c r="F9" s="32">
        <v>-0.2002673295794061</v>
      </c>
      <c r="G9" s="30"/>
    </row>
    <row r="10" spans="1:7">
      <c r="A10" s="298"/>
      <c r="B10" s="298"/>
      <c r="C10" s="31" t="s">
        <v>76</v>
      </c>
      <c r="D10" s="32">
        <v>-0.11901186706163146</v>
      </c>
      <c r="E10" s="32">
        <v>-6.2825142648209958E-2</v>
      </c>
      <c r="F10" s="32">
        <v>-0.11878292763731112</v>
      </c>
      <c r="G10" s="30"/>
    </row>
    <row r="11" spans="1:7">
      <c r="A11" s="298"/>
      <c r="B11" s="298"/>
      <c r="C11" s="31" t="s">
        <v>77</v>
      </c>
      <c r="D11" s="32">
        <v>-0.12103863220875337</v>
      </c>
      <c r="E11" s="32">
        <v>-8.7471548718877051E-2</v>
      </c>
      <c r="F11" s="32">
        <v>-0.10073225494515287</v>
      </c>
      <c r="G11" s="30"/>
    </row>
    <row r="12" spans="1:7">
      <c r="A12" s="299"/>
      <c r="B12" s="299"/>
      <c r="C12" s="33" t="s">
        <v>78</v>
      </c>
      <c r="D12" s="34">
        <v>-0.18826570486610839</v>
      </c>
      <c r="E12" s="34">
        <v>-0.14271981551207891</v>
      </c>
      <c r="F12" s="34">
        <v>-0.16324093088815197</v>
      </c>
      <c r="G12" s="30"/>
    </row>
    <row r="13" spans="1:7">
      <c r="A13" s="297" t="s">
        <v>438</v>
      </c>
      <c r="B13" s="297" t="s">
        <v>421</v>
      </c>
      <c r="C13" s="39" t="s">
        <v>75</v>
      </c>
      <c r="D13" s="40">
        <v>-0.61798894859733045</v>
      </c>
      <c r="E13" s="40">
        <v>-0.54146969284298341</v>
      </c>
      <c r="F13" s="40">
        <v>-0.54027077997202799</v>
      </c>
      <c r="G13" s="30"/>
    </row>
    <row r="14" spans="1:7">
      <c r="A14" s="298"/>
      <c r="B14" s="298"/>
      <c r="C14" s="31" t="s">
        <v>76</v>
      </c>
      <c r="D14" s="32">
        <v>-0.58873794741997199</v>
      </c>
      <c r="E14" s="32">
        <v>-0.55508248540104066</v>
      </c>
      <c r="F14" s="32">
        <v>-0.57449749308547815</v>
      </c>
      <c r="G14" s="30"/>
    </row>
    <row r="15" spans="1:7">
      <c r="A15" s="298"/>
      <c r="B15" s="298"/>
      <c r="C15" s="31" t="s">
        <v>77</v>
      </c>
      <c r="D15" s="32">
        <v>-0.57696776362726787</v>
      </c>
      <c r="E15" s="32">
        <v>-0.50398697430346184</v>
      </c>
      <c r="F15" s="32">
        <v>-0.54269656365032481</v>
      </c>
      <c r="G15" s="30"/>
    </row>
    <row r="16" spans="1:7">
      <c r="A16" s="298"/>
      <c r="B16" s="298"/>
      <c r="C16" s="31" t="s">
        <v>78</v>
      </c>
      <c r="D16" s="32">
        <v>-0.54839171437132173</v>
      </c>
      <c r="E16" s="32">
        <v>-0.45074895611494004</v>
      </c>
      <c r="F16" s="32">
        <v>-0.49673102997289176</v>
      </c>
      <c r="G16" s="30"/>
    </row>
    <row r="17" spans="1:7">
      <c r="A17" s="298"/>
      <c r="B17" s="300" t="s">
        <v>422</v>
      </c>
      <c r="C17" s="31" t="s">
        <v>75</v>
      </c>
      <c r="D17" s="32">
        <v>-0.63535944901130148</v>
      </c>
      <c r="E17" s="32">
        <v>-0.54210489030949494</v>
      </c>
      <c r="F17" s="32">
        <v>-0.53989033716453971</v>
      </c>
      <c r="G17" s="30"/>
    </row>
    <row r="18" spans="1:7">
      <c r="A18" s="298"/>
      <c r="B18" s="298"/>
      <c r="C18" s="31" t="s">
        <v>76</v>
      </c>
      <c r="D18" s="32">
        <v>-0.57365223732231374</v>
      </c>
      <c r="E18" s="32">
        <v>-0.50809332324595835</v>
      </c>
      <c r="F18" s="32">
        <v>-0.54116979429252388</v>
      </c>
      <c r="G18" s="30"/>
    </row>
    <row r="19" spans="1:7">
      <c r="A19" s="298"/>
      <c r="B19" s="298"/>
      <c r="C19" s="31" t="s">
        <v>77</v>
      </c>
      <c r="D19" s="32">
        <v>-0.60879836173579394</v>
      </c>
      <c r="E19" s="32">
        <v>-0.52069569097122059</v>
      </c>
      <c r="F19" s="32">
        <v>-0.5780706048623403</v>
      </c>
      <c r="G19" s="30"/>
    </row>
    <row r="20" spans="1:7">
      <c r="A20" s="299"/>
      <c r="B20" s="299"/>
      <c r="C20" s="33" t="s">
        <v>78</v>
      </c>
      <c r="D20" s="34">
        <v>-0.61512916855282163</v>
      </c>
      <c r="E20" s="34">
        <v>-0.48455866207163961</v>
      </c>
      <c r="F20" s="34">
        <v>-0.55764117200648244</v>
      </c>
      <c r="G20" s="30"/>
    </row>
  </sheetData>
  <mergeCells count="7">
    <mergeCell ref="D3:F3"/>
    <mergeCell ref="A5:A12"/>
    <mergeCell ref="B5:B8"/>
    <mergeCell ref="B9:B12"/>
    <mergeCell ref="A13:A20"/>
    <mergeCell ref="B13:B16"/>
    <mergeCell ref="B17:B20"/>
  </mergeCells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5"/>
  <cols>
    <col min="1" max="1" width="13.140625" customWidth="1"/>
  </cols>
  <sheetData>
    <row r="1" spans="1:7">
      <c r="A1" s="220" t="s">
        <v>738</v>
      </c>
    </row>
    <row r="3" spans="1:7">
      <c r="A3" s="60"/>
      <c r="B3" s="60"/>
      <c r="C3" s="60"/>
      <c r="D3" s="288" t="s">
        <v>437</v>
      </c>
      <c r="E3" s="288"/>
      <c r="F3" s="288"/>
    </row>
    <row r="4" spans="1:7" ht="24.75">
      <c r="A4" s="36"/>
      <c r="B4" s="37" t="s">
        <v>488</v>
      </c>
      <c r="C4" s="37" t="s">
        <v>74</v>
      </c>
      <c r="D4" s="38" t="s">
        <v>424</v>
      </c>
      <c r="E4" s="38" t="s">
        <v>435</v>
      </c>
      <c r="F4" s="38" t="s">
        <v>436</v>
      </c>
      <c r="G4" s="30"/>
    </row>
    <row r="5" spans="1:7">
      <c r="A5" s="297" t="s">
        <v>424</v>
      </c>
      <c r="B5" s="297" t="s">
        <v>421</v>
      </c>
      <c r="C5" s="100">
        <v>2000</v>
      </c>
      <c r="D5" s="92">
        <v>1</v>
      </c>
      <c r="E5" s="40">
        <v>0.66702368117072763</v>
      </c>
      <c r="F5" s="40">
        <v>0.69882634911002617</v>
      </c>
      <c r="G5" s="30"/>
    </row>
    <row r="6" spans="1:7">
      <c r="A6" s="298"/>
      <c r="B6" s="298"/>
      <c r="C6" s="99" t="s">
        <v>76</v>
      </c>
      <c r="D6" s="90">
        <v>1</v>
      </c>
      <c r="E6" s="32">
        <v>0.64625119576724588</v>
      </c>
      <c r="F6" s="32">
        <v>0.70738722474542892</v>
      </c>
      <c r="G6" s="30"/>
    </row>
    <row r="7" spans="1:7">
      <c r="A7" s="298"/>
      <c r="B7" s="298"/>
      <c r="C7" s="99" t="s">
        <v>77</v>
      </c>
      <c r="D7" s="90">
        <v>1</v>
      </c>
      <c r="E7" s="32">
        <v>0.64030458224239417</v>
      </c>
      <c r="F7" s="32">
        <v>0.71857673627761542</v>
      </c>
      <c r="G7" s="30"/>
    </row>
    <row r="8" spans="1:7">
      <c r="A8" s="298"/>
      <c r="B8" s="298"/>
      <c r="C8" s="99" t="s">
        <v>78</v>
      </c>
      <c r="D8" s="90">
        <v>1</v>
      </c>
      <c r="E8" s="32">
        <v>0.64866435110650944</v>
      </c>
      <c r="F8" s="32">
        <v>0.70909192809507604</v>
      </c>
      <c r="G8" s="30"/>
    </row>
    <row r="9" spans="1:7">
      <c r="A9" s="298"/>
      <c r="B9" s="300" t="s">
        <v>422</v>
      </c>
      <c r="C9" s="99" t="s">
        <v>75</v>
      </c>
      <c r="D9" s="90">
        <v>1</v>
      </c>
      <c r="E9" s="32">
        <v>0.64056204354901902</v>
      </c>
      <c r="F9" s="32">
        <v>0.71391807134385188</v>
      </c>
      <c r="G9" s="30"/>
    </row>
    <row r="10" spans="1:7">
      <c r="A10" s="298"/>
      <c r="B10" s="298"/>
      <c r="C10" s="99" t="s">
        <v>76</v>
      </c>
      <c r="D10" s="90">
        <v>1</v>
      </c>
      <c r="E10" s="32">
        <v>0.63228721314191916</v>
      </c>
      <c r="F10" s="32">
        <v>0.66495755033633486</v>
      </c>
      <c r="G10" s="30"/>
    </row>
    <row r="11" spans="1:7">
      <c r="A11" s="298"/>
      <c r="B11" s="298"/>
      <c r="C11" s="99" t="s">
        <v>77</v>
      </c>
      <c r="D11" s="90">
        <v>1</v>
      </c>
      <c r="E11" s="32">
        <v>0.61718900766804863</v>
      </c>
      <c r="F11" s="32">
        <v>0.69828831627259447</v>
      </c>
      <c r="G11" s="30"/>
    </row>
    <row r="12" spans="1:7">
      <c r="A12" s="299"/>
      <c r="B12" s="299"/>
      <c r="C12" s="33" t="s">
        <v>78</v>
      </c>
      <c r="D12" s="91">
        <v>1</v>
      </c>
      <c r="E12" s="34">
        <v>0.61765268584391053</v>
      </c>
      <c r="F12" s="34">
        <v>0.69475384600213985</v>
      </c>
      <c r="G12" s="30"/>
    </row>
    <row r="13" spans="1:7">
      <c r="A13" s="297" t="s">
        <v>423</v>
      </c>
      <c r="B13" s="297" t="s">
        <v>421</v>
      </c>
      <c r="C13" s="100" t="s">
        <v>75</v>
      </c>
      <c r="D13" s="40">
        <v>0.66702368117072763</v>
      </c>
      <c r="E13" s="92">
        <v>1</v>
      </c>
      <c r="F13" s="40">
        <v>0.66669287730353699</v>
      </c>
      <c r="G13" s="30"/>
    </row>
    <row r="14" spans="1:7">
      <c r="A14" s="298"/>
      <c r="B14" s="298"/>
      <c r="C14" s="99" t="s">
        <v>76</v>
      </c>
      <c r="D14" s="32">
        <v>0.64625119576724588</v>
      </c>
      <c r="E14" s="90">
        <v>1</v>
      </c>
      <c r="F14" s="32">
        <v>0.6991950959920572</v>
      </c>
      <c r="G14" s="30"/>
    </row>
    <row r="15" spans="1:7">
      <c r="A15" s="298"/>
      <c r="B15" s="298"/>
      <c r="C15" s="99" t="s">
        <v>77</v>
      </c>
      <c r="D15" s="32">
        <v>0.64030458224239417</v>
      </c>
      <c r="E15" s="90">
        <v>1</v>
      </c>
      <c r="F15" s="32">
        <v>0.73009005556843565</v>
      </c>
      <c r="G15" s="30"/>
    </row>
    <row r="16" spans="1:7">
      <c r="A16" s="298"/>
      <c r="B16" s="298"/>
      <c r="C16" s="99" t="s">
        <v>78</v>
      </c>
      <c r="D16" s="32">
        <v>0.64866435110650944</v>
      </c>
      <c r="E16" s="90">
        <v>1</v>
      </c>
      <c r="F16" s="32">
        <v>0.71527567624257438</v>
      </c>
      <c r="G16" s="30"/>
    </row>
    <row r="17" spans="1:7">
      <c r="A17" s="298"/>
      <c r="B17" s="300" t="s">
        <v>422</v>
      </c>
      <c r="C17" s="99" t="s">
        <v>75</v>
      </c>
      <c r="D17" s="32">
        <v>0.64056204354901902</v>
      </c>
      <c r="E17" s="90">
        <v>1</v>
      </c>
      <c r="F17" s="32">
        <v>0.6597839788810782</v>
      </c>
      <c r="G17" s="30"/>
    </row>
    <row r="18" spans="1:7">
      <c r="A18" s="298"/>
      <c r="B18" s="298"/>
      <c r="C18" s="99" t="s">
        <v>76</v>
      </c>
      <c r="D18" s="32">
        <v>0.63228721314191916</v>
      </c>
      <c r="E18" s="90">
        <v>1</v>
      </c>
      <c r="F18" s="32">
        <v>0.68620330823128117</v>
      </c>
      <c r="G18" s="30"/>
    </row>
    <row r="19" spans="1:7">
      <c r="A19" s="298"/>
      <c r="B19" s="298"/>
      <c r="C19" s="99" t="s">
        <v>77</v>
      </c>
      <c r="D19" s="32">
        <v>0.61718900766804863</v>
      </c>
      <c r="E19" s="90">
        <v>1</v>
      </c>
      <c r="F19" s="32">
        <v>0.72249954817981232</v>
      </c>
      <c r="G19" s="30"/>
    </row>
    <row r="20" spans="1:7">
      <c r="A20" s="299"/>
      <c r="B20" s="299"/>
      <c r="C20" s="33" t="s">
        <v>78</v>
      </c>
      <c r="D20" s="34">
        <v>0.61765268584391053</v>
      </c>
      <c r="E20" s="91">
        <v>1</v>
      </c>
      <c r="F20" s="34">
        <v>0.68319612869182478</v>
      </c>
      <c r="G20" s="30"/>
    </row>
    <row r="21" spans="1:7">
      <c r="A21" s="300" t="s">
        <v>436</v>
      </c>
      <c r="B21" s="300" t="s">
        <v>421</v>
      </c>
      <c r="C21" s="99" t="s">
        <v>75</v>
      </c>
      <c r="D21" s="32">
        <v>0.69882634911002617</v>
      </c>
      <c r="E21" s="32">
        <v>0.66669287730353699</v>
      </c>
      <c r="F21" s="90">
        <v>1</v>
      </c>
      <c r="G21" s="30"/>
    </row>
    <row r="22" spans="1:7">
      <c r="A22" s="298"/>
      <c r="B22" s="298"/>
      <c r="C22" s="99" t="s">
        <v>76</v>
      </c>
      <c r="D22" s="32">
        <v>0.70738722474542892</v>
      </c>
      <c r="E22" s="32">
        <v>0.6991950959920572</v>
      </c>
      <c r="F22" s="90">
        <v>1</v>
      </c>
      <c r="G22" s="30"/>
    </row>
    <row r="23" spans="1:7">
      <c r="A23" s="298"/>
      <c r="B23" s="298"/>
      <c r="C23" s="99" t="s">
        <v>77</v>
      </c>
      <c r="D23" s="32">
        <v>0.71857673627761542</v>
      </c>
      <c r="E23" s="32">
        <v>0.73009005556843565</v>
      </c>
      <c r="F23" s="90">
        <v>1</v>
      </c>
      <c r="G23" s="30"/>
    </row>
    <row r="24" spans="1:7">
      <c r="A24" s="298"/>
      <c r="B24" s="298"/>
      <c r="C24" s="99" t="s">
        <v>78</v>
      </c>
      <c r="D24" s="32">
        <v>0.70909192809507604</v>
      </c>
      <c r="E24" s="32">
        <v>0.71527567624257438</v>
      </c>
      <c r="F24" s="90">
        <v>1</v>
      </c>
      <c r="G24" s="30"/>
    </row>
    <row r="25" spans="1:7">
      <c r="A25" s="298"/>
      <c r="B25" s="300" t="s">
        <v>422</v>
      </c>
      <c r="C25" s="99" t="s">
        <v>75</v>
      </c>
      <c r="D25" s="32">
        <v>0.71391807134385188</v>
      </c>
      <c r="E25" s="32">
        <v>0.6597839788810782</v>
      </c>
      <c r="F25" s="90">
        <v>1</v>
      </c>
      <c r="G25" s="30"/>
    </row>
    <row r="26" spans="1:7">
      <c r="A26" s="298"/>
      <c r="B26" s="298"/>
      <c r="C26" s="99" t="s">
        <v>76</v>
      </c>
      <c r="D26" s="32">
        <v>0.66495755033633486</v>
      </c>
      <c r="E26" s="32">
        <v>0.68620330823128117</v>
      </c>
      <c r="F26" s="90">
        <v>1</v>
      </c>
      <c r="G26" s="30"/>
    </row>
    <row r="27" spans="1:7">
      <c r="A27" s="298"/>
      <c r="B27" s="298"/>
      <c r="C27" s="99" t="s">
        <v>77</v>
      </c>
      <c r="D27" s="32">
        <v>0.69828831627259447</v>
      </c>
      <c r="E27" s="32">
        <v>0.72249954817981232</v>
      </c>
      <c r="F27" s="90">
        <v>1</v>
      </c>
      <c r="G27" s="30"/>
    </row>
    <row r="28" spans="1:7">
      <c r="A28" s="299"/>
      <c r="B28" s="299"/>
      <c r="C28" s="33" t="s">
        <v>78</v>
      </c>
      <c r="D28" s="34">
        <v>0.69475384600213985</v>
      </c>
      <c r="E28" s="34">
        <v>0.68319612869182478</v>
      </c>
      <c r="F28" s="91">
        <v>1</v>
      </c>
      <c r="G28" s="30"/>
    </row>
    <row r="29" spans="1:7">
      <c r="A29" s="30"/>
      <c r="B29" s="30"/>
      <c r="C29" s="30"/>
      <c r="D29" s="30"/>
      <c r="E29" s="30"/>
      <c r="F29" s="30"/>
      <c r="G29" s="30"/>
    </row>
  </sheetData>
  <mergeCells count="10">
    <mergeCell ref="A21:A28"/>
    <mergeCell ref="B21:B24"/>
    <mergeCell ref="B25:B28"/>
    <mergeCell ref="D3:F3"/>
    <mergeCell ref="A5:A12"/>
    <mergeCell ref="B5:B8"/>
    <mergeCell ref="B9:B12"/>
    <mergeCell ref="A13:A20"/>
    <mergeCell ref="B13:B16"/>
    <mergeCell ref="B17:B20"/>
  </mergeCell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F23"/>
  <sheetViews>
    <sheetView workbookViewId="0"/>
  </sheetViews>
  <sheetFormatPr defaultRowHeight="15"/>
  <cols>
    <col min="1" max="1" width="21.28515625" customWidth="1"/>
    <col min="3" max="3" width="18" customWidth="1"/>
  </cols>
  <sheetData>
    <row r="1" spans="1:6">
      <c r="A1" s="236" t="s">
        <v>889</v>
      </c>
    </row>
    <row r="3" spans="1:6" ht="25.5" customHeight="1">
      <c r="A3" s="26"/>
      <c r="B3" s="26"/>
      <c r="C3" s="27" t="s">
        <v>421</v>
      </c>
      <c r="D3" s="27" t="s">
        <v>422</v>
      </c>
      <c r="E3" s="19"/>
    </row>
    <row r="4" spans="1:6">
      <c r="A4" s="304" t="s">
        <v>428</v>
      </c>
      <c r="B4" s="20" t="s">
        <v>75</v>
      </c>
      <c r="C4" s="21">
        <v>3.6278250829541481</v>
      </c>
      <c r="D4" s="21">
        <v>1.7477997468316142</v>
      </c>
      <c r="E4" s="19"/>
      <c r="F4" s="19"/>
    </row>
    <row r="5" spans="1:6">
      <c r="A5" s="302"/>
      <c r="B5" s="20" t="s">
        <v>76</v>
      </c>
      <c r="C5" s="21">
        <v>2.896785474988413</v>
      </c>
      <c r="D5" s="21">
        <v>1.0805660894733766</v>
      </c>
      <c r="E5" s="19"/>
      <c r="F5" s="19"/>
    </row>
    <row r="6" spans="1:6">
      <c r="A6" s="302"/>
      <c r="B6" s="20" t="s">
        <v>77</v>
      </c>
      <c r="C6" s="21">
        <v>1.6936459279325435</v>
      </c>
      <c r="D6" s="21">
        <v>0.82825261412922591</v>
      </c>
      <c r="E6" s="19"/>
      <c r="F6" s="19"/>
    </row>
    <row r="7" spans="1:6">
      <c r="A7" s="303"/>
      <c r="B7" s="22" t="s">
        <v>78</v>
      </c>
      <c r="C7" s="23">
        <v>1.9749903948726273</v>
      </c>
      <c r="D7" s="23">
        <v>1.8530753501802653</v>
      </c>
      <c r="E7" s="19"/>
      <c r="F7" s="19"/>
    </row>
    <row r="8" spans="1:6">
      <c r="A8" s="301" t="s">
        <v>429</v>
      </c>
      <c r="B8" s="24" t="s">
        <v>75</v>
      </c>
      <c r="C8" s="25">
        <v>7.7336402701362825</v>
      </c>
      <c r="D8" s="25">
        <v>4.1092302209272376</v>
      </c>
      <c r="E8" s="19"/>
      <c r="F8" s="19"/>
    </row>
    <row r="9" spans="1:6">
      <c r="A9" s="302"/>
      <c r="B9" s="20" t="s">
        <v>76</v>
      </c>
      <c r="C9" s="21">
        <v>9.997442854841049</v>
      </c>
      <c r="D9" s="21">
        <v>5.572805753436886</v>
      </c>
      <c r="E9" s="19"/>
      <c r="F9" s="19"/>
    </row>
    <row r="10" spans="1:6">
      <c r="A10" s="302"/>
      <c r="B10" s="20" t="s">
        <v>77</v>
      </c>
      <c r="C10" s="21">
        <v>9.5561098459075318</v>
      </c>
      <c r="D10" s="21">
        <v>5.9864812463096895</v>
      </c>
      <c r="E10" s="19"/>
      <c r="F10" s="19"/>
    </row>
    <row r="11" spans="1:6">
      <c r="A11" s="303"/>
      <c r="B11" s="22" t="s">
        <v>78</v>
      </c>
      <c r="C11" s="23">
        <v>6.5519733268452045</v>
      </c>
      <c r="D11" s="23">
        <v>6.5316758870567373</v>
      </c>
      <c r="E11" s="19"/>
      <c r="F11" s="19"/>
    </row>
    <row r="12" spans="1:6">
      <c r="A12" s="301" t="s">
        <v>430</v>
      </c>
      <c r="B12" s="24" t="s">
        <v>75</v>
      </c>
      <c r="C12" s="25">
        <v>15.688472330445139</v>
      </c>
      <c r="D12" s="25">
        <v>11.082257309374386</v>
      </c>
      <c r="E12" s="19"/>
      <c r="F12" s="19"/>
    </row>
    <row r="13" spans="1:6">
      <c r="A13" s="302"/>
      <c r="B13" s="20" t="s">
        <v>76</v>
      </c>
      <c r="C13" s="21">
        <v>11.106140912721253</v>
      </c>
      <c r="D13" s="21">
        <v>7.3129603076970984</v>
      </c>
      <c r="E13" s="19"/>
      <c r="F13" s="19"/>
    </row>
    <row r="14" spans="1:6">
      <c r="A14" s="302"/>
      <c r="B14" s="20" t="s">
        <v>77</v>
      </c>
      <c r="C14" s="21">
        <v>9.9811323802589378</v>
      </c>
      <c r="D14" s="21">
        <v>7.9684038032682754</v>
      </c>
      <c r="E14" s="19"/>
      <c r="F14" s="19"/>
    </row>
    <row r="15" spans="1:6">
      <c r="A15" s="303"/>
      <c r="B15" s="22" t="s">
        <v>78</v>
      </c>
      <c r="C15" s="23">
        <v>10.183567004180487</v>
      </c>
      <c r="D15" s="23">
        <v>9.8383473928251703</v>
      </c>
      <c r="E15" s="19"/>
      <c r="F15" s="19"/>
    </row>
    <row r="16" spans="1:6">
      <c r="A16" s="301" t="s">
        <v>432</v>
      </c>
      <c r="B16" s="24" t="s">
        <v>75</v>
      </c>
      <c r="C16" s="25">
        <v>10.887374518076943</v>
      </c>
      <c r="D16" s="25">
        <v>6.8700411315784411</v>
      </c>
      <c r="E16" s="19"/>
      <c r="F16" s="19"/>
    </row>
    <row r="17" spans="1:6">
      <c r="A17" s="302"/>
      <c r="B17" s="20" t="s">
        <v>76</v>
      </c>
      <c r="C17" s="21">
        <v>10.318349780098913</v>
      </c>
      <c r="D17" s="21">
        <v>6.9709234618370806</v>
      </c>
      <c r="E17" s="19"/>
      <c r="F17" s="19"/>
    </row>
    <row r="18" spans="1:6">
      <c r="A18" s="302"/>
      <c r="B18" s="20" t="s">
        <v>77</v>
      </c>
      <c r="C18" s="21">
        <v>6.2087507036833145</v>
      </c>
      <c r="D18" s="21">
        <v>4.6989740699303635</v>
      </c>
      <c r="E18" s="19"/>
      <c r="F18" s="19"/>
    </row>
    <row r="19" spans="1:6">
      <c r="A19" s="303"/>
      <c r="B19" s="22" t="s">
        <v>78</v>
      </c>
      <c r="C19" s="23">
        <v>5.5013375413824575</v>
      </c>
      <c r="D19" s="23">
        <v>4.707584804235629</v>
      </c>
      <c r="E19" s="19"/>
      <c r="F19" s="19"/>
    </row>
    <row r="20" spans="1:6">
      <c r="A20" s="304" t="s">
        <v>431</v>
      </c>
      <c r="B20" s="20" t="s">
        <v>75</v>
      </c>
      <c r="C20" s="21">
        <v>9.2199820760876161</v>
      </c>
      <c r="D20" s="21">
        <v>5.4027011038360984</v>
      </c>
      <c r="E20" s="19"/>
      <c r="F20" s="19"/>
    </row>
    <row r="21" spans="1:6">
      <c r="A21" s="302"/>
      <c r="B21" s="20" t="s">
        <v>76</v>
      </c>
      <c r="C21" s="21">
        <v>10.293186933455393</v>
      </c>
      <c r="D21" s="21">
        <v>6.5635600451552545</v>
      </c>
      <c r="E21" s="19"/>
      <c r="F21" s="19"/>
    </row>
    <row r="22" spans="1:6">
      <c r="A22" s="302"/>
      <c r="B22" s="20" t="s">
        <v>77</v>
      </c>
      <c r="C22" s="21">
        <v>7.8644981021508356</v>
      </c>
      <c r="D22" s="21">
        <v>5.9323638576599027</v>
      </c>
      <c r="E22" s="19"/>
      <c r="F22" s="19"/>
    </row>
    <row r="23" spans="1:6">
      <c r="A23" s="303"/>
      <c r="B23" s="22" t="s">
        <v>78</v>
      </c>
      <c r="C23" s="23">
        <v>7.0595193483070906</v>
      </c>
      <c r="D23" s="23">
        <v>6.7913170779363554</v>
      </c>
      <c r="E23" s="19"/>
      <c r="F23" s="19"/>
    </row>
  </sheetData>
  <mergeCells count="5">
    <mergeCell ref="A16:A19"/>
    <mergeCell ref="A20:A23"/>
    <mergeCell ref="A4:A7"/>
    <mergeCell ref="A8:A11"/>
    <mergeCell ref="A12:A15"/>
  </mergeCell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E69"/>
  <sheetViews>
    <sheetView workbookViewId="0">
      <selection activeCell="D12" sqref="D12"/>
    </sheetView>
  </sheetViews>
  <sheetFormatPr defaultRowHeight="15"/>
  <cols>
    <col min="1" max="1" width="20.7109375" style="5" customWidth="1"/>
    <col min="2" max="5" width="12.85546875" style="231" customWidth="1"/>
    <col min="6" max="16384" width="9.140625" style="5"/>
  </cols>
  <sheetData>
    <row r="1" spans="1:5" s="247" customFormat="1">
      <c r="A1" s="247" t="s">
        <v>892</v>
      </c>
      <c r="B1" s="248"/>
      <c r="C1" s="248"/>
      <c r="D1" s="248"/>
      <c r="E1" s="248"/>
    </row>
    <row r="2" spans="1:5" ht="15" customHeight="1">
      <c r="A2" s="232"/>
      <c r="B2" s="232"/>
      <c r="C2" s="232"/>
      <c r="D2" s="232"/>
    </row>
    <row r="3" spans="1:5">
      <c r="B3" s="305" t="s">
        <v>497</v>
      </c>
      <c r="C3" s="305"/>
      <c r="D3" s="305" t="s">
        <v>422</v>
      </c>
      <c r="E3" s="305"/>
    </row>
    <row r="4" spans="1:5">
      <c r="A4" s="5" t="s">
        <v>152</v>
      </c>
      <c r="B4" s="233">
        <v>2006</v>
      </c>
      <c r="C4" s="233" t="s">
        <v>78</v>
      </c>
      <c r="D4" s="233">
        <v>2006</v>
      </c>
      <c r="E4" s="233" t="s">
        <v>78</v>
      </c>
    </row>
    <row r="5" spans="1:5">
      <c r="A5" s="5" t="s">
        <v>3</v>
      </c>
      <c r="B5" s="231">
        <v>0.11833</v>
      </c>
      <c r="C5" s="231">
        <v>0.127335</v>
      </c>
      <c r="D5" s="231">
        <v>9.8877000000000007E-2</v>
      </c>
      <c r="E5" s="231">
        <v>0.12166100000000001</v>
      </c>
    </row>
    <row r="6" spans="1:5">
      <c r="A6" s="5" t="s">
        <v>4</v>
      </c>
      <c r="B6" s="231">
        <v>0.217747</v>
      </c>
      <c r="C6" s="231">
        <v>0.213759</v>
      </c>
      <c r="D6" s="231">
        <v>0.221889</v>
      </c>
      <c r="E6" s="231">
        <v>0.16614599999999999</v>
      </c>
    </row>
    <row r="7" spans="1:5">
      <c r="A7" s="5" t="s">
        <v>5</v>
      </c>
      <c r="B7" s="231">
        <v>0.221526</v>
      </c>
      <c r="C7" s="231">
        <v>0.25823200000000002</v>
      </c>
      <c r="D7" s="231">
        <v>0.16247800000000001</v>
      </c>
      <c r="E7" s="231">
        <v>0.204541</v>
      </c>
    </row>
    <row r="8" spans="1:5">
      <c r="A8" s="5" t="s">
        <v>6</v>
      </c>
      <c r="B8" s="231">
        <v>0.17288000000000001</v>
      </c>
      <c r="C8" s="231">
        <v>0.18309900000000001</v>
      </c>
      <c r="D8" s="231">
        <v>0.123542</v>
      </c>
      <c r="E8" s="231">
        <v>0.165321</v>
      </c>
    </row>
    <row r="9" spans="1:5">
      <c r="A9" s="5" t="s">
        <v>7</v>
      </c>
      <c r="B9" s="231">
        <v>0.24931900000000001</v>
      </c>
      <c r="C9" s="231">
        <v>0.25562400000000002</v>
      </c>
      <c r="D9" s="231">
        <v>0.19414500000000001</v>
      </c>
      <c r="E9" s="231">
        <v>0.175284</v>
      </c>
    </row>
    <row r="10" spans="1:5">
      <c r="A10" s="5" t="s">
        <v>8</v>
      </c>
      <c r="B10" s="231">
        <v>0.14785300000000001</v>
      </c>
      <c r="C10" s="231">
        <v>0.151562</v>
      </c>
      <c r="D10" s="231">
        <v>0.11090800000000001</v>
      </c>
      <c r="E10" s="231">
        <v>9.4630000000000006E-2</v>
      </c>
    </row>
    <row r="11" spans="1:5">
      <c r="A11" s="5" t="s">
        <v>9</v>
      </c>
      <c r="B11" s="231">
        <v>0.29635899999999998</v>
      </c>
      <c r="C11" s="231">
        <v>0.29295399999999999</v>
      </c>
      <c r="D11" s="231">
        <v>0.23921200000000001</v>
      </c>
      <c r="E11" s="231">
        <v>0.20710999999999999</v>
      </c>
    </row>
    <row r="12" spans="1:5">
      <c r="A12" s="5" t="s">
        <v>10</v>
      </c>
      <c r="B12" s="231">
        <v>0.26615800000000001</v>
      </c>
      <c r="C12" s="231">
        <v>0.25936799999999999</v>
      </c>
      <c r="D12" s="231">
        <v>0.21474499999999999</v>
      </c>
      <c r="E12" s="231">
        <v>0.16044900000000001</v>
      </c>
    </row>
    <row r="13" spans="1:5">
      <c r="A13" s="5" t="s">
        <v>11</v>
      </c>
      <c r="B13" s="231">
        <v>0.17838300000000001</v>
      </c>
      <c r="C13" s="231">
        <v>0.193574</v>
      </c>
      <c r="D13" s="231">
        <v>0.133604</v>
      </c>
      <c r="E13" s="231">
        <v>0.133905</v>
      </c>
    </row>
    <row r="14" spans="1:5">
      <c r="A14" s="5" t="s">
        <v>12</v>
      </c>
      <c r="B14" s="231">
        <v>0.27544200000000002</v>
      </c>
      <c r="C14" s="231">
        <v>0.27543099999999998</v>
      </c>
      <c r="D14" s="231">
        <v>0.24775</v>
      </c>
      <c r="E14" s="231">
        <v>0.23783899999999999</v>
      </c>
    </row>
    <row r="15" spans="1:5">
      <c r="A15" s="5" t="s">
        <v>13</v>
      </c>
      <c r="B15" s="231">
        <v>0.16494600000000001</v>
      </c>
      <c r="C15" s="231">
        <v>0.173621</v>
      </c>
      <c r="D15" s="231">
        <v>9.1488E-2</v>
      </c>
      <c r="E15" s="231">
        <v>7.4054999999999996E-2</v>
      </c>
    </row>
    <row r="16" spans="1:5">
      <c r="A16" s="5" t="s">
        <v>14</v>
      </c>
      <c r="B16" s="231">
        <v>0.17725299999999999</v>
      </c>
      <c r="C16" s="231">
        <v>0.17281099999999999</v>
      </c>
      <c r="D16" s="231">
        <v>0.17330200000000001</v>
      </c>
      <c r="E16" s="231">
        <v>0.20476800000000001</v>
      </c>
    </row>
    <row r="17" spans="1:5">
      <c r="A17" s="5" t="s">
        <v>15</v>
      </c>
      <c r="B17" s="231">
        <v>7.4769000000000002E-2</v>
      </c>
      <c r="C17" s="231">
        <v>7.1427000000000004E-2</v>
      </c>
      <c r="D17" s="231">
        <v>8.6271E-2</v>
      </c>
      <c r="E17" s="231">
        <v>0.100799</v>
      </c>
    </row>
    <row r="18" spans="1:5">
      <c r="A18" s="5" t="s">
        <v>16</v>
      </c>
      <c r="B18" s="231">
        <v>0.29871999999999999</v>
      </c>
      <c r="C18" s="231">
        <v>0.29641800000000001</v>
      </c>
      <c r="D18" s="231">
        <v>0.28120400000000001</v>
      </c>
      <c r="E18" s="231">
        <v>0.249718</v>
      </c>
    </row>
    <row r="19" spans="1:5">
      <c r="A19" s="5" t="s">
        <v>17</v>
      </c>
      <c r="B19" s="231">
        <v>0.27876200000000001</v>
      </c>
      <c r="C19" s="231">
        <v>0.26480300000000001</v>
      </c>
      <c r="D19" s="231">
        <v>0.23017099999999999</v>
      </c>
      <c r="E19" s="231">
        <v>0.22928599999999999</v>
      </c>
    </row>
    <row r="20" spans="1:5">
      <c r="A20" s="5" t="s">
        <v>18</v>
      </c>
      <c r="B20" s="231">
        <v>0.12945599999999999</v>
      </c>
      <c r="C20" s="231">
        <v>0.132852</v>
      </c>
      <c r="D20" s="231">
        <v>7.7843999999999997E-2</v>
      </c>
      <c r="E20" s="231">
        <v>7.4279999999999999E-2</v>
      </c>
    </row>
    <row r="21" spans="1:5">
      <c r="A21" s="5" t="s">
        <v>19</v>
      </c>
      <c r="B21" s="231">
        <v>0.21570500000000001</v>
      </c>
      <c r="C21" s="231">
        <v>0.21672</v>
      </c>
      <c r="D21" s="231">
        <v>0.15779599999999999</v>
      </c>
      <c r="E21" s="231">
        <v>0.20363700000000001</v>
      </c>
    </row>
    <row r="22" spans="1:5">
      <c r="A22" s="5" t="s">
        <v>20</v>
      </c>
      <c r="B22" s="231">
        <v>0.25520900000000002</v>
      </c>
      <c r="C22" s="231">
        <v>0.24648100000000001</v>
      </c>
      <c r="D22" s="231">
        <v>0.213481</v>
      </c>
      <c r="E22" s="231">
        <v>0.17896699999999999</v>
      </c>
    </row>
    <row r="23" spans="1:5">
      <c r="A23" s="5" t="s">
        <v>21</v>
      </c>
      <c r="B23" s="231">
        <v>0.114194</v>
      </c>
      <c r="C23" s="231">
        <v>0.10715</v>
      </c>
      <c r="D23" s="231">
        <v>7.3544999999999999E-2</v>
      </c>
      <c r="E23" s="231">
        <v>9.4805E-2</v>
      </c>
    </row>
    <row r="24" spans="1:5">
      <c r="A24" s="5" t="s">
        <v>22</v>
      </c>
      <c r="B24" s="231">
        <v>0.24865200000000001</v>
      </c>
      <c r="C24" s="231">
        <v>0.25474599999999997</v>
      </c>
      <c r="D24" s="231">
        <v>0.22911599999999999</v>
      </c>
      <c r="E24" s="231">
        <v>0.230797</v>
      </c>
    </row>
    <row r="25" spans="1:5">
      <c r="A25" s="5" t="s">
        <v>23</v>
      </c>
      <c r="B25" s="231">
        <v>0.19218099999999999</v>
      </c>
      <c r="C25" s="231">
        <v>0.19301599999999999</v>
      </c>
      <c r="D25" s="231">
        <v>0.15293899999999999</v>
      </c>
      <c r="E25" s="231">
        <v>0.15731100000000001</v>
      </c>
    </row>
    <row r="26" spans="1:5">
      <c r="A26" s="5" t="s">
        <v>24</v>
      </c>
      <c r="B26" s="231">
        <v>0.19328999999999999</v>
      </c>
      <c r="C26" s="231">
        <v>0.19329499999999999</v>
      </c>
      <c r="D26" s="231">
        <v>0.18197099999999999</v>
      </c>
      <c r="E26" s="231">
        <v>0.16567599999999999</v>
      </c>
    </row>
    <row r="27" spans="1:5">
      <c r="A27" s="5" t="s">
        <v>25</v>
      </c>
      <c r="B27" s="231">
        <v>0.131054</v>
      </c>
      <c r="C27" s="231">
        <v>0.131046</v>
      </c>
      <c r="D27" s="231">
        <v>0.13222</v>
      </c>
      <c r="E27" s="231">
        <v>8.1323999999999994E-2</v>
      </c>
    </row>
    <row r="28" spans="1:5">
      <c r="A28" s="5" t="s">
        <v>26</v>
      </c>
      <c r="B28" s="231">
        <v>0.14002800000000001</v>
      </c>
      <c r="C28" s="231">
        <v>0.13265399999999999</v>
      </c>
      <c r="D28" s="231">
        <v>0.14738799999999999</v>
      </c>
      <c r="E28" s="231">
        <v>9.2459E-2</v>
      </c>
    </row>
    <row r="29" spans="1:5">
      <c r="A29" s="5" t="s">
        <v>27</v>
      </c>
      <c r="B29" s="231">
        <v>0.26476</v>
      </c>
      <c r="C29" s="231">
        <v>0.269787</v>
      </c>
      <c r="D29" s="231">
        <v>0.2011</v>
      </c>
      <c r="E29" s="231">
        <v>0.23890600000000001</v>
      </c>
    </row>
    <row r="30" spans="1:5">
      <c r="A30" s="5" t="s">
        <v>28</v>
      </c>
      <c r="B30" s="231">
        <v>0.17596600000000001</v>
      </c>
      <c r="C30" s="231">
        <v>0.17537900000000001</v>
      </c>
      <c r="D30" s="231">
        <v>0.11726</v>
      </c>
      <c r="E30" s="231">
        <v>0.12224400000000001</v>
      </c>
    </row>
    <row r="31" spans="1:5">
      <c r="A31" s="5" t="s">
        <v>29</v>
      </c>
      <c r="B31" s="231">
        <v>0.238925</v>
      </c>
      <c r="C31" s="231">
        <v>0.24588499999999999</v>
      </c>
      <c r="D31" s="231">
        <v>0.18951200000000001</v>
      </c>
      <c r="E31" s="231">
        <v>0.20440700000000001</v>
      </c>
    </row>
    <row r="32" spans="1:5">
      <c r="A32" s="5" t="s">
        <v>30</v>
      </c>
      <c r="B32" s="231">
        <v>4.5192999999999997E-2</v>
      </c>
      <c r="C32" s="231">
        <v>4.2633999999999998E-2</v>
      </c>
      <c r="D32" s="231">
        <v>4.3284000000000003E-2</v>
      </c>
      <c r="E32" s="231">
        <v>4.5310000000000003E-2</v>
      </c>
    </row>
    <row r="33" spans="1:5">
      <c r="A33" s="5" t="s">
        <v>31</v>
      </c>
      <c r="B33" s="231">
        <v>0.28867199999999998</v>
      </c>
      <c r="C33" s="231">
        <v>0.28034500000000001</v>
      </c>
      <c r="D33" s="231">
        <v>0.27520299999999998</v>
      </c>
      <c r="E33" s="231">
        <v>0.213115</v>
      </c>
    </row>
    <row r="34" spans="1:5">
      <c r="A34" s="5" t="s">
        <v>32</v>
      </c>
      <c r="B34" s="231">
        <v>0.28387699999999999</v>
      </c>
      <c r="C34" s="231">
        <v>0.25632199999999999</v>
      </c>
      <c r="D34" s="231">
        <v>0.24778700000000001</v>
      </c>
      <c r="E34" s="231">
        <v>0.24113100000000001</v>
      </c>
    </row>
    <row r="35" spans="1:5">
      <c r="A35" s="5" t="s">
        <v>33</v>
      </c>
      <c r="B35" s="231">
        <v>0.19944700000000001</v>
      </c>
      <c r="C35" s="231">
        <v>0.19590099999999999</v>
      </c>
      <c r="D35" s="231">
        <v>0.18465400000000001</v>
      </c>
      <c r="E35" s="231">
        <v>0.17641000000000001</v>
      </c>
    </row>
    <row r="36" spans="1:5">
      <c r="A36" s="5" t="s">
        <v>34</v>
      </c>
      <c r="B36" s="231">
        <v>0.17024900000000001</v>
      </c>
      <c r="C36" s="231">
        <v>0.17507800000000001</v>
      </c>
      <c r="D36" s="231">
        <v>0.21928300000000001</v>
      </c>
      <c r="E36" s="231">
        <v>0.247446</v>
      </c>
    </row>
    <row r="37" spans="1:5">
      <c r="A37" s="5" t="s">
        <v>35</v>
      </c>
      <c r="B37" s="231">
        <v>0.185225</v>
      </c>
      <c r="C37" s="231">
        <v>0.16422900000000001</v>
      </c>
      <c r="D37" s="231">
        <v>0.13155600000000001</v>
      </c>
      <c r="E37" s="231">
        <v>0.165605</v>
      </c>
    </row>
    <row r="38" spans="1:5">
      <c r="A38" s="5" t="s">
        <v>36</v>
      </c>
      <c r="B38" s="231">
        <v>0.23602699999999999</v>
      </c>
      <c r="C38" s="231">
        <v>0.2203</v>
      </c>
      <c r="D38" s="231">
        <v>0.25298900000000002</v>
      </c>
      <c r="E38" s="231">
        <v>0.25957200000000002</v>
      </c>
    </row>
    <row r="39" spans="1:5">
      <c r="A39" s="5" t="s">
        <v>37</v>
      </c>
      <c r="B39" s="231">
        <v>0.28270499999999998</v>
      </c>
      <c r="C39" s="231">
        <v>0.26445200000000002</v>
      </c>
      <c r="D39" s="231">
        <v>0.25263600000000003</v>
      </c>
      <c r="E39" s="231">
        <v>0.26158300000000001</v>
      </c>
    </row>
    <row r="40" spans="1:5">
      <c r="A40" s="5" t="s">
        <v>38</v>
      </c>
      <c r="B40" s="231">
        <v>0.32748300000000002</v>
      </c>
      <c r="C40" s="231">
        <v>0.27730100000000002</v>
      </c>
      <c r="D40" s="231">
        <v>0.26149299999999998</v>
      </c>
      <c r="E40" s="231">
        <v>0.27581699999999998</v>
      </c>
    </row>
    <row r="41" spans="1:5">
      <c r="A41" s="5" t="s">
        <v>39</v>
      </c>
      <c r="B41" s="231">
        <v>0.12812899999999999</v>
      </c>
      <c r="C41" s="231">
        <v>0.11908100000000001</v>
      </c>
      <c r="D41" s="231">
        <v>0.13067999999999999</v>
      </c>
      <c r="E41" s="231">
        <v>0.12745400000000001</v>
      </c>
    </row>
    <row r="42" spans="1:5">
      <c r="A42" s="5" t="s">
        <v>40</v>
      </c>
      <c r="B42" s="231">
        <v>0.239093</v>
      </c>
      <c r="C42" s="231">
        <v>0.21481500000000001</v>
      </c>
      <c r="D42" s="231">
        <v>0.244084</v>
      </c>
      <c r="E42" s="231">
        <v>0.25505499999999998</v>
      </c>
    </row>
    <row r="43" spans="1:5">
      <c r="A43" s="5" t="s">
        <v>41</v>
      </c>
      <c r="B43" s="231">
        <v>0.30226900000000001</v>
      </c>
      <c r="C43" s="231">
        <v>0.26763100000000001</v>
      </c>
      <c r="D43" s="231">
        <v>0.20516999999999999</v>
      </c>
      <c r="E43" s="231">
        <v>0.295686</v>
      </c>
    </row>
    <row r="44" spans="1:5">
      <c r="A44" s="5" t="s">
        <v>42</v>
      </c>
      <c r="B44" s="231">
        <v>0.22529399999999999</v>
      </c>
      <c r="C44" s="231">
        <v>0.211144</v>
      </c>
      <c r="D44" s="231">
        <v>0.21682299999999999</v>
      </c>
      <c r="E44" s="231">
        <v>0.16556699999999999</v>
      </c>
    </row>
    <row r="45" spans="1:5">
      <c r="A45" s="5" t="s">
        <v>43</v>
      </c>
      <c r="B45" s="231">
        <v>0.23070299999999999</v>
      </c>
      <c r="C45" s="231">
        <v>0.20985999999999999</v>
      </c>
      <c r="D45" s="231">
        <v>0.218199</v>
      </c>
      <c r="E45" s="231">
        <v>0.21762600000000001</v>
      </c>
    </row>
    <row r="46" spans="1:5">
      <c r="A46" s="5" t="s">
        <v>44</v>
      </c>
      <c r="B46" s="231">
        <v>0.194886</v>
      </c>
      <c r="C46" s="231">
        <v>0.19792699999999999</v>
      </c>
      <c r="D46" s="231">
        <v>0.17046500000000001</v>
      </c>
      <c r="E46" s="231">
        <v>0.15995100000000001</v>
      </c>
    </row>
    <row r="47" spans="1:5">
      <c r="A47" s="5" t="s">
        <v>45</v>
      </c>
      <c r="B47" s="231">
        <v>0.23302800000000001</v>
      </c>
      <c r="C47" s="231">
        <v>0.20613300000000001</v>
      </c>
      <c r="D47" s="231">
        <v>0.18004000000000001</v>
      </c>
      <c r="E47" s="231">
        <v>0.15746599999999999</v>
      </c>
    </row>
    <row r="48" spans="1:5">
      <c r="A48" s="5" t="s">
        <v>46</v>
      </c>
      <c r="B48" s="231">
        <v>7.3447999999999999E-2</v>
      </c>
      <c r="C48" s="231">
        <v>7.6577999999999993E-2</v>
      </c>
      <c r="D48" s="231">
        <v>8.3194000000000004E-2</v>
      </c>
      <c r="E48" s="231">
        <v>4.9363999999999998E-2</v>
      </c>
    </row>
    <row r="49" spans="1:5">
      <c r="A49" s="5" t="s">
        <v>47</v>
      </c>
      <c r="B49" s="231">
        <v>0.23000799999999999</v>
      </c>
      <c r="C49" s="231">
        <v>0.20494399999999999</v>
      </c>
      <c r="D49" s="231">
        <v>0.23939199999999999</v>
      </c>
      <c r="E49" s="231">
        <v>0.20342399999999999</v>
      </c>
    </row>
    <row r="50" spans="1:5">
      <c r="A50" s="5" t="s">
        <v>48</v>
      </c>
      <c r="B50" s="231">
        <v>0.23724400000000001</v>
      </c>
      <c r="C50" s="231">
        <v>0.24807100000000001</v>
      </c>
      <c r="D50" s="231">
        <v>0.24593000000000001</v>
      </c>
      <c r="E50" s="231">
        <v>0.277007</v>
      </c>
    </row>
    <row r="51" spans="1:5">
      <c r="A51" s="5" t="s">
        <v>49</v>
      </c>
      <c r="B51" s="231">
        <v>0.28801300000000002</v>
      </c>
      <c r="C51" s="231">
        <v>0.27357199999999998</v>
      </c>
      <c r="D51" s="231">
        <v>0.24887999999999999</v>
      </c>
      <c r="E51" s="231">
        <v>0.28335399999999999</v>
      </c>
    </row>
    <row r="52" spans="1:5">
      <c r="A52" s="5" t="s">
        <v>50</v>
      </c>
      <c r="B52" s="231">
        <v>0.31726500000000002</v>
      </c>
      <c r="C52" s="231">
        <v>0.31182900000000002</v>
      </c>
      <c r="D52" s="231">
        <v>0.34998699999999999</v>
      </c>
      <c r="E52" s="231">
        <v>0.32916400000000001</v>
      </c>
    </row>
    <row r="53" spans="1:5">
      <c r="A53" s="5" t="s">
        <v>51</v>
      </c>
      <c r="B53" s="231">
        <v>0.251224</v>
      </c>
      <c r="C53" s="231">
        <v>0.188779</v>
      </c>
      <c r="D53" s="231">
        <v>0.19090499999999999</v>
      </c>
      <c r="E53" s="231">
        <v>0.186473</v>
      </c>
    </row>
    <row r="54" spans="1:5">
      <c r="A54" s="5" t="s">
        <v>52</v>
      </c>
      <c r="B54" s="231">
        <v>0.26891300000000001</v>
      </c>
      <c r="C54" s="231">
        <v>0.244448</v>
      </c>
      <c r="D54" s="231">
        <v>0.230791</v>
      </c>
      <c r="E54" s="231">
        <v>0.25531999999999999</v>
      </c>
    </row>
    <row r="55" spans="1:5">
      <c r="A55" s="5" t="s">
        <v>53</v>
      </c>
      <c r="B55" s="231">
        <v>0.240396</v>
      </c>
      <c r="C55" s="231">
        <v>0.233373</v>
      </c>
      <c r="D55" s="231">
        <v>0.198243</v>
      </c>
      <c r="E55" s="231">
        <v>0.22476199999999999</v>
      </c>
    </row>
    <row r="56" spans="1:5">
      <c r="A56" s="5" t="s">
        <v>54</v>
      </c>
      <c r="B56" s="231">
        <v>0.21929199999999999</v>
      </c>
      <c r="C56" s="231">
        <v>0.21964</v>
      </c>
      <c r="D56" s="231">
        <v>0.25707999999999998</v>
      </c>
      <c r="E56" s="231">
        <v>0.23383699999999999</v>
      </c>
    </row>
    <row r="57" spans="1:5">
      <c r="A57" s="5" t="s">
        <v>55</v>
      </c>
      <c r="B57" s="231">
        <v>0.23910899999999999</v>
      </c>
      <c r="C57" s="231">
        <v>0.22420000000000001</v>
      </c>
      <c r="D57" s="231">
        <v>0.21832799999999999</v>
      </c>
      <c r="E57" s="231">
        <v>0.26009500000000002</v>
      </c>
    </row>
    <row r="58" spans="1:5">
      <c r="A58" s="5" t="s">
        <v>56</v>
      </c>
      <c r="B58" s="231">
        <v>0.16993900000000001</v>
      </c>
      <c r="C58" s="231">
        <v>0.16153300000000001</v>
      </c>
      <c r="D58" s="231">
        <v>0.14508099999999999</v>
      </c>
      <c r="E58" s="231">
        <v>0.124163</v>
      </c>
    </row>
    <row r="59" spans="1:5">
      <c r="A59" s="5" t="s">
        <v>57</v>
      </c>
      <c r="B59" s="231">
        <v>0.132053</v>
      </c>
      <c r="C59" s="231">
        <v>0.12754799999999999</v>
      </c>
      <c r="D59" s="231">
        <v>0.14316200000000001</v>
      </c>
      <c r="E59" s="231">
        <v>0.14891099999999999</v>
      </c>
    </row>
    <row r="60" spans="1:5">
      <c r="A60" s="5" t="s">
        <v>58</v>
      </c>
      <c r="B60" s="231">
        <v>0.26637899999999998</v>
      </c>
      <c r="C60" s="231">
        <v>0.24637700000000001</v>
      </c>
      <c r="D60" s="231">
        <v>0.256162</v>
      </c>
      <c r="E60" s="231">
        <v>0.26444299999999998</v>
      </c>
    </row>
    <row r="61" spans="1:5">
      <c r="A61" s="5" t="s">
        <v>59</v>
      </c>
      <c r="B61" s="231">
        <v>0.29914800000000003</v>
      </c>
      <c r="C61" s="231">
        <v>0.29730600000000001</v>
      </c>
      <c r="D61" s="231">
        <v>0.27582600000000002</v>
      </c>
      <c r="E61" s="231">
        <v>0.31704399999999999</v>
      </c>
    </row>
    <row r="62" spans="1:5">
      <c r="A62" s="5" t="s">
        <v>60</v>
      </c>
      <c r="B62" s="231">
        <v>0.30047200000000002</v>
      </c>
      <c r="C62" s="231">
        <v>0.27162799999999998</v>
      </c>
      <c r="D62" s="231">
        <v>0.281634</v>
      </c>
      <c r="E62" s="231">
        <v>0.246474</v>
      </c>
    </row>
    <row r="63" spans="1:5">
      <c r="A63" s="5" t="s">
        <v>61</v>
      </c>
      <c r="B63" s="231">
        <v>3.3366E-2</v>
      </c>
      <c r="C63" s="231">
        <v>5.2715999999999999E-2</v>
      </c>
      <c r="D63" s="231">
        <v>3.8511999999999998E-2</v>
      </c>
      <c r="E63" s="231">
        <v>5.1423000000000003E-2</v>
      </c>
    </row>
    <row r="64" spans="1:5">
      <c r="A64" s="5" t="s">
        <v>62</v>
      </c>
      <c r="B64" s="231">
        <v>0.27358700000000002</v>
      </c>
      <c r="C64" s="231">
        <v>0.264797</v>
      </c>
      <c r="D64" s="231">
        <v>0.24157500000000001</v>
      </c>
      <c r="E64" s="231">
        <v>0.25919700000000001</v>
      </c>
    </row>
    <row r="65" spans="1:5">
      <c r="A65" s="5" t="s">
        <v>63</v>
      </c>
      <c r="B65" s="231">
        <v>0.13524</v>
      </c>
      <c r="C65" s="231">
        <v>0.13169800000000001</v>
      </c>
      <c r="D65" s="231">
        <v>0.13364500000000001</v>
      </c>
      <c r="E65" s="231">
        <v>0.118933</v>
      </c>
    </row>
    <row r="66" spans="1:5">
      <c r="A66" s="5" t="s">
        <v>64</v>
      </c>
      <c r="B66" s="231">
        <v>0.169153</v>
      </c>
      <c r="C66" s="231">
        <v>0.17972099999999999</v>
      </c>
      <c r="D66" s="231">
        <v>0.134798</v>
      </c>
      <c r="E66" s="231">
        <v>0.166854</v>
      </c>
    </row>
    <row r="67" spans="1:5">
      <c r="A67" s="5" t="s">
        <v>65</v>
      </c>
      <c r="B67" s="231">
        <v>0.28220899999999999</v>
      </c>
      <c r="C67" s="231">
        <v>0.28866999999999998</v>
      </c>
      <c r="D67" s="231">
        <v>0.25283499999999998</v>
      </c>
      <c r="E67" s="231">
        <v>0.24962999999999999</v>
      </c>
    </row>
    <row r="68" spans="1:5">
      <c r="A68" s="5" t="s">
        <v>66</v>
      </c>
      <c r="B68" s="231">
        <v>0.25943699999999997</v>
      </c>
      <c r="C68" s="231">
        <v>0.274816</v>
      </c>
      <c r="D68" s="231">
        <v>0.25004999999999999</v>
      </c>
      <c r="E68" s="231">
        <v>0.260376</v>
      </c>
    </row>
    <row r="69" spans="1:5">
      <c r="A69" s="5" t="s">
        <v>67</v>
      </c>
      <c r="B69" s="231">
        <v>0.127084</v>
      </c>
      <c r="C69" s="231">
        <v>0.140403</v>
      </c>
      <c r="D69" s="231">
        <v>0.12979399999999999</v>
      </c>
      <c r="E69" s="231">
        <v>0.15510199999999999</v>
      </c>
    </row>
  </sheetData>
  <mergeCells count="2">
    <mergeCell ref="B3:C3"/>
    <mergeCell ref="D3:E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Y41"/>
  <sheetViews>
    <sheetView workbookViewId="0"/>
  </sheetViews>
  <sheetFormatPr defaultRowHeight="15"/>
  <cols>
    <col min="1" max="1" width="15.5703125" style="5" customWidth="1"/>
    <col min="2" max="25" width="10.42578125" style="5" bestFit="1" customWidth="1"/>
    <col min="26" max="16384" width="9.140625" style="5"/>
  </cols>
  <sheetData>
    <row r="1" spans="1:25">
      <c r="A1" s="247" t="s">
        <v>893</v>
      </c>
    </row>
    <row r="3" spans="1:25">
      <c r="B3" s="254" t="s">
        <v>751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 t="s">
        <v>502</v>
      </c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</row>
    <row r="4" spans="1:25">
      <c r="A4" s="222" t="s">
        <v>68</v>
      </c>
      <c r="B4" s="308" t="s">
        <v>424</v>
      </c>
      <c r="C4" s="309"/>
      <c r="D4" s="309"/>
      <c r="E4" s="309"/>
      <c r="F4" s="308" t="s">
        <v>423</v>
      </c>
      <c r="G4" s="309"/>
      <c r="H4" s="309"/>
      <c r="I4" s="309"/>
      <c r="J4" s="308" t="s">
        <v>436</v>
      </c>
      <c r="K4" s="309"/>
      <c r="L4" s="309"/>
      <c r="M4" s="309"/>
      <c r="N4" s="306" t="s">
        <v>424</v>
      </c>
      <c r="O4" s="307"/>
      <c r="P4" s="307"/>
      <c r="Q4" s="307"/>
      <c r="R4" s="306" t="s">
        <v>423</v>
      </c>
      <c r="S4" s="307"/>
      <c r="T4" s="307"/>
      <c r="U4" s="307"/>
      <c r="V4" s="306" t="s">
        <v>436</v>
      </c>
      <c r="W4" s="307"/>
      <c r="X4" s="307"/>
      <c r="Y4" s="307"/>
    </row>
    <row r="5" spans="1:25">
      <c r="A5" s="175"/>
      <c r="B5" s="308" t="s">
        <v>74</v>
      </c>
      <c r="C5" s="309"/>
      <c r="D5" s="309"/>
      <c r="E5" s="309"/>
      <c r="F5" s="308" t="s">
        <v>74</v>
      </c>
      <c r="G5" s="309"/>
      <c r="H5" s="309"/>
      <c r="I5" s="309"/>
      <c r="J5" s="308" t="s">
        <v>74</v>
      </c>
      <c r="K5" s="309"/>
      <c r="L5" s="309"/>
      <c r="M5" s="309"/>
      <c r="N5" s="306" t="s">
        <v>74</v>
      </c>
      <c r="O5" s="307"/>
      <c r="P5" s="307"/>
      <c r="Q5" s="307"/>
      <c r="R5" s="306" t="s">
        <v>74</v>
      </c>
      <c r="S5" s="307"/>
      <c r="T5" s="307"/>
      <c r="U5" s="307"/>
      <c r="V5" s="306" t="s">
        <v>74</v>
      </c>
      <c r="W5" s="307"/>
      <c r="X5" s="307"/>
      <c r="Y5" s="307"/>
    </row>
    <row r="6" spans="1:25">
      <c r="A6" s="175"/>
      <c r="B6" s="223" t="s">
        <v>75</v>
      </c>
      <c r="C6" s="223" t="s">
        <v>76</v>
      </c>
      <c r="D6" s="223" t="s">
        <v>77</v>
      </c>
      <c r="E6" s="223" t="s">
        <v>78</v>
      </c>
      <c r="F6" s="223" t="s">
        <v>75</v>
      </c>
      <c r="G6" s="223" t="s">
        <v>76</v>
      </c>
      <c r="H6" s="223" t="s">
        <v>77</v>
      </c>
      <c r="I6" s="223" t="s">
        <v>78</v>
      </c>
      <c r="J6" s="223" t="s">
        <v>75</v>
      </c>
      <c r="K6" s="223" t="s">
        <v>76</v>
      </c>
      <c r="L6" s="223" t="s">
        <v>77</v>
      </c>
      <c r="M6" s="223" t="s">
        <v>78</v>
      </c>
      <c r="N6" s="224" t="s">
        <v>75</v>
      </c>
      <c r="O6" s="224" t="s">
        <v>76</v>
      </c>
      <c r="P6" s="224" t="s">
        <v>77</v>
      </c>
      <c r="Q6" s="224" t="s">
        <v>78</v>
      </c>
      <c r="R6" s="224" t="s">
        <v>75</v>
      </c>
      <c r="S6" s="224" t="s">
        <v>76</v>
      </c>
      <c r="T6" s="224" t="s">
        <v>77</v>
      </c>
      <c r="U6" s="224" t="s">
        <v>78</v>
      </c>
      <c r="V6" s="224" t="s">
        <v>75</v>
      </c>
      <c r="W6" s="224" t="s">
        <v>76</v>
      </c>
      <c r="X6" s="224" t="s">
        <v>77</v>
      </c>
      <c r="Y6" s="224" t="s">
        <v>78</v>
      </c>
    </row>
    <row r="7" spans="1:25">
      <c r="A7" s="225" t="s">
        <v>79</v>
      </c>
      <c r="B7" s="226">
        <v>531.288135376696</v>
      </c>
      <c r="C7" s="226">
        <v>532.4452528196008</v>
      </c>
      <c r="D7" s="226">
        <v>519.81512408809624</v>
      </c>
      <c r="E7" s="226">
        <v>519.86443014600059</v>
      </c>
      <c r="F7" s="226">
        <v>528.0690027673237</v>
      </c>
      <c r="G7" s="226">
        <v>533.81936519746148</v>
      </c>
      <c r="H7" s="226">
        <v>521.39013472471436</v>
      </c>
      <c r="I7" s="226">
        <v>514.5503677618666</v>
      </c>
      <c r="J7" s="226">
        <v>515.07981158176608</v>
      </c>
      <c r="K7" s="226">
        <v>520.19040383900392</v>
      </c>
      <c r="L7" s="226">
        <v>534.31550424698673</v>
      </c>
      <c r="M7" s="226">
        <v>533.44160603750868</v>
      </c>
      <c r="N7" s="227">
        <v>532.41277670826264</v>
      </c>
      <c r="O7" s="227">
        <v>525.00757476948513</v>
      </c>
      <c r="P7" s="227">
        <v>514.56735574708864</v>
      </c>
      <c r="Q7" s="227">
        <v>519.67366475763538</v>
      </c>
      <c r="R7" s="227">
        <v>537.94858242383441</v>
      </c>
      <c r="S7" s="227">
        <v>520.8370483697887</v>
      </c>
      <c r="T7" s="227">
        <v>516.28827084536306</v>
      </c>
      <c r="U7" s="227">
        <v>513.00971266108775</v>
      </c>
      <c r="V7" s="227">
        <v>518.76124996864394</v>
      </c>
      <c r="W7" s="227">
        <v>511.35658797852983</v>
      </c>
      <c r="X7" s="227">
        <v>520.26256349050698</v>
      </c>
      <c r="Y7" s="227">
        <v>502.58553877792485</v>
      </c>
    </row>
    <row r="8" spans="1:25">
      <c r="A8" s="225" t="s">
        <v>80</v>
      </c>
      <c r="B8" s="226">
        <v>515.59745905632928</v>
      </c>
      <c r="C8" s="226">
        <v>502.78687727711247</v>
      </c>
      <c r="D8" s="226">
        <v>496.32896501264963</v>
      </c>
      <c r="E8" s="226">
        <v>482.01123655528596</v>
      </c>
      <c r="F8" s="226">
        <v>512.43093474216937</v>
      </c>
      <c r="G8" s="226">
        <v>512.48508115020127</v>
      </c>
      <c r="H8" s="226">
        <v>510.27129088973066</v>
      </c>
      <c r="I8" s="226">
        <v>497.82063467768353</v>
      </c>
      <c r="J8" s="226">
        <v>508.56245608901315</v>
      </c>
      <c r="K8" s="226">
        <v>485.82129070754581</v>
      </c>
      <c r="L8" s="226">
        <v>520.27957177780422</v>
      </c>
      <c r="M8" s="226">
        <v>505.76525191525207</v>
      </c>
      <c r="N8" s="227">
        <v>526.99222090238459</v>
      </c>
      <c r="O8" s="227">
        <v>498.71799840255835</v>
      </c>
      <c r="P8" s="227">
        <v>493.39344259484</v>
      </c>
      <c r="Q8" s="227">
        <v>492.56790894609111</v>
      </c>
      <c r="R8" s="227">
        <v>526.93005753270666</v>
      </c>
      <c r="S8" s="227">
        <v>511.06270632826357</v>
      </c>
      <c r="T8" s="227">
        <v>509.66945001571554</v>
      </c>
      <c r="U8" s="227">
        <v>500.00706526953775</v>
      </c>
      <c r="V8" s="227">
        <v>532.20457005246942</v>
      </c>
      <c r="W8" s="227">
        <v>494.83196387486322</v>
      </c>
      <c r="X8" s="227">
        <v>510.74562184376924</v>
      </c>
      <c r="Y8" s="227">
        <v>488.2037082723038</v>
      </c>
    </row>
    <row r="9" spans="1:25">
      <c r="A9" s="225" t="s">
        <v>81</v>
      </c>
      <c r="B9" s="226">
        <v>520.69421255606971</v>
      </c>
      <c r="C9" s="226">
        <v>513.02473843101075</v>
      </c>
      <c r="D9" s="226">
        <v>507.85449122037284</v>
      </c>
      <c r="E9" s="226">
        <v>514.10645315951888</v>
      </c>
      <c r="F9" s="226">
        <v>519.46400396468664</v>
      </c>
      <c r="G9" s="226">
        <v>539.82855447552504</v>
      </c>
      <c r="H9" s="226">
        <v>525.62567063725396</v>
      </c>
      <c r="I9" s="226">
        <v>514.94274577334818</v>
      </c>
      <c r="J9" s="226">
        <v>491.42246613849045</v>
      </c>
      <c r="K9" s="226">
        <v>506.91663021700236</v>
      </c>
      <c r="L9" s="226">
        <v>520.74222436449213</v>
      </c>
      <c r="M9" s="226">
        <v>515.74006797988454</v>
      </c>
      <c r="N9" s="227">
        <v>514.45978790748381</v>
      </c>
      <c r="O9" s="227">
        <v>509.75686583548304</v>
      </c>
      <c r="P9" s="227">
        <v>506.19623106910564</v>
      </c>
      <c r="Q9" s="227">
        <v>516.24889315922292</v>
      </c>
      <c r="R9" s="227">
        <v>532.8074489873535</v>
      </c>
      <c r="S9" s="227">
        <v>527.80578860660569</v>
      </c>
      <c r="T9" s="227">
        <v>517.79614518126675</v>
      </c>
      <c r="U9" s="227">
        <v>513.30819313190682</v>
      </c>
      <c r="V9" s="227">
        <v>504.77701330632567</v>
      </c>
      <c r="W9" s="227">
        <v>498.57720192025022</v>
      </c>
      <c r="X9" s="227">
        <v>512.787822258294</v>
      </c>
      <c r="Y9" s="227">
        <v>493.17699243598361</v>
      </c>
    </row>
    <row r="10" spans="1:25">
      <c r="A10" s="225" t="s">
        <v>82</v>
      </c>
      <c r="B10" s="226">
        <v>435.59310353541298</v>
      </c>
      <c r="C10" s="226">
        <v>408.53414777717046</v>
      </c>
      <c r="D10" s="226">
        <v>405.77226789546495</v>
      </c>
      <c r="E10" s="226">
        <v>456.82858766973033</v>
      </c>
      <c r="F10" s="226">
        <v>374.2605996036213</v>
      </c>
      <c r="G10" s="226">
        <v>405.35319680789775</v>
      </c>
      <c r="H10" s="226">
        <v>403.27158281159689</v>
      </c>
      <c r="I10" s="226">
        <v>401.75363902387852</v>
      </c>
      <c r="J10" s="226">
        <v>398.64086194442473</v>
      </c>
      <c r="K10" s="226">
        <v>406.76042647706822</v>
      </c>
      <c r="L10" s="226">
        <v>420.74938997907401</v>
      </c>
      <c r="M10" s="226">
        <v>428.66938859733898</v>
      </c>
      <c r="N10" s="227">
        <v>426.62715300225165</v>
      </c>
      <c r="O10" s="227">
        <v>424.02822848137623</v>
      </c>
      <c r="P10" s="227">
        <v>422.1372366379731</v>
      </c>
      <c r="Q10" s="227">
        <v>428.89305252812051</v>
      </c>
      <c r="R10" s="227">
        <v>385.40199091600698</v>
      </c>
      <c r="S10" s="227">
        <v>422.38999306040881</v>
      </c>
      <c r="T10" s="227">
        <v>413.58539171479936</v>
      </c>
      <c r="U10" s="227">
        <v>415.20718442180646</v>
      </c>
      <c r="V10" s="227">
        <v>448.96450965886248</v>
      </c>
      <c r="W10" s="227">
        <v>444.25367815843578</v>
      </c>
      <c r="X10" s="227">
        <v>457.95329005414578</v>
      </c>
      <c r="Y10" s="227">
        <v>451.23858842457895</v>
      </c>
    </row>
    <row r="11" spans="1:25">
      <c r="A11" s="225" t="s">
        <v>83</v>
      </c>
      <c r="B11" s="226">
        <v>537.82165467201366</v>
      </c>
      <c r="C11" s="226">
        <v>535.18358574418642</v>
      </c>
      <c r="D11" s="226">
        <v>530.52107864407935</v>
      </c>
      <c r="E11" s="226">
        <v>530.16756639430525</v>
      </c>
      <c r="F11" s="226">
        <v>526.12701845193226</v>
      </c>
      <c r="G11" s="226">
        <v>541.1514779367559</v>
      </c>
      <c r="H11" s="226">
        <v>528.78854133749576</v>
      </c>
      <c r="I11" s="226">
        <v>525.04750817528191</v>
      </c>
      <c r="J11" s="226">
        <v>516.96328428019797</v>
      </c>
      <c r="K11" s="226">
        <v>520.08059752945405</v>
      </c>
      <c r="L11" s="226">
        <v>541.63041999192501</v>
      </c>
      <c r="M11" s="226">
        <v>535.53141439613046</v>
      </c>
      <c r="N11" s="227">
        <v>533.45544026929406</v>
      </c>
      <c r="O11" s="227">
        <v>528.33975832101612</v>
      </c>
      <c r="P11" s="227">
        <v>525.42223954468102</v>
      </c>
      <c r="Q11" s="227">
        <v>526.76844786051447</v>
      </c>
      <c r="R11" s="227">
        <v>531.14682218207815</v>
      </c>
      <c r="S11" s="227">
        <v>525.52248558448389</v>
      </c>
      <c r="T11" s="227">
        <v>522.40651873816648</v>
      </c>
      <c r="U11" s="227">
        <v>521.6117445526769</v>
      </c>
      <c r="V11" s="227">
        <v>521.35191849236708</v>
      </c>
      <c r="W11" s="227">
        <v>512.77370553946866</v>
      </c>
      <c r="X11" s="227">
        <v>520.2927990683088</v>
      </c>
      <c r="Y11" s="227">
        <v>502.97285599449606</v>
      </c>
    </row>
    <row r="12" spans="1:25" ht="24">
      <c r="A12" s="225" t="s">
        <v>84</v>
      </c>
      <c r="B12" s="226">
        <v>507.55100595318879</v>
      </c>
      <c r="C12" s="226">
        <v>497.59923322227093</v>
      </c>
      <c r="D12" s="226">
        <v>488.67954623762472</v>
      </c>
      <c r="E12" s="226">
        <v>488.58849216915053</v>
      </c>
      <c r="F12" s="226">
        <v>499.79816874286792</v>
      </c>
      <c r="G12" s="226">
        <v>525.42942460289385</v>
      </c>
      <c r="H12" s="226">
        <v>514.75678237593843</v>
      </c>
      <c r="I12" s="226">
        <v>494.13985518870214</v>
      </c>
      <c r="J12" s="226">
        <v>502.25712390369944</v>
      </c>
      <c r="K12" s="226">
        <v>512.13559698337644</v>
      </c>
      <c r="L12" s="226">
        <v>524.11413390752409</v>
      </c>
      <c r="M12" s="226">
        <v>512.40508389858724</v>
      </c>
      <c r="N12" s="227">
        <v>509.9432632530403</v>
      </c>
      <c r="O12" s="227">
        <v>497.79123646070491</v>
      </c>
      <c r="P12" s="227">
        <v>492.89990458181666</v>
      </c>
      <c r="Q12" s="227">
        <v>499.99235675553228</v>
      </c>
      <c r="R12" s="227">
        <v>523.1727754128425</v>
      </c>
      <c r="S12" s="227">
        <v>522.52080207540223</v>
      </c>
      <c r="T12" s="227">
        <v>511.82096079584704</v>
      </c>
      <c r="U12" s="227">
        <v>495.89365732793169</v>
      </c>
      <c r="V12" s="227">
        <v>528.76924721259468</v>
      </c>
      <c r="W12" s="227">
        <v>506.79894026913422</v>
      </c>
      <c r="X12" s="227">
        <v>515.91911444242362</v>
      </c>
      <c r="Y12" s="227">
        <v>487.95739465517255</v>
      </c>
    </row>
    <row r="13" spans="1:25">
      <c r="A13" s="225" t="s">
        <v>85</v>
      </c>
      <c r="B13" s="226">
        <v>510.60056689863154</v>
      </c>
      <c r="C13" s="226">
        <v>514.84609418916261</v>
      </c>
      <c r="D13" s="226">
        <v>505.85596468272445</v>
      </c>
      <c r="E13" s="226">
        <v>504.82759126378824</v>
      </c>
      <c r="F13" s="226">
        <v>516.16976130137948</v>
      </c>
      <c r="G13" s="226">
        <v>527.4160676892235</v>
      </c>
      <c r="H13" s="226">
        <v>517.28368598973486</v>
      </c>
      <c r="I13" s="226">
        <v>503.78171479144368</v>
      </c>
      <c r="J13" s="226">
        <v>478.02369188778329</v>
      </c>
      <c r="K13" s="226">
        <v>482.50542797442768</v>
      </c>
      <c r="L13" s="226">
        <v>508.25954344993977</v>
      </c>
      <c r="M13" s="226">
        <v>508.73754947614708</v>
      </c>
      <c r="N13" s="227">
        <v>518.76760066574093</v>
      </c>
      <c r="O13" s="227">
        <v>510.69393873342796</v>
      </c>
      <c r="P13" s="227">
        <v>503.85885848728424</v>
      </c>
      <c r="Q13" s="227">
        <v>510.69670097015779</v>
      </c>
      <c r="R13" s="227">
        <v>542.04406394629143</v>
      </c>
      <c r="S13" s="227">
        <v>516.13844629821529</v>
      </c>
      <c r="T13" s="227">
        <v>510.42155795072091</v>
      </c>
      <c r="U13" s="227">
        <v>504.36235446030315</v>
      </c>
      <c r="V13" s="227">
        <v>489.57322815465244</v>
      </c>
      <c r="W13" s="227">
        <v>483.48876727002892</v>
      </c>
      <c r="X13" s="227">
        <v>502.19623235393919</v>
      </c>
      <c r="Y13" s="227">
        <v>485.63125440314246</v>
      </c>
    </row>
    <row r="14" spans="1:25">
      <c r="A14" s="225" t="s">
        <v>86</v>
      </c>
      <c r="B14" s="226">
        <v>549.30271049774603</v>
      </c>
      <c r="C14" s="226">
        <v>551.21592092921424</v>
      </c>
      <c r="D14" s="226">
        <v>553.70244549957624</v>
      </c>
      <c r="E14" s="226">
        <v>541.07949458547625</v>
      </c>
      <c r="F14" s="226">
        <v>529.37313420337648</v>
      </c>
      <c r="G14" s="226">
        <v>549.85544329702429</v>
      </c>
      <c r="H14" s="226">
        <v>549.24838553718689</v>
      </c>
      <c r="I14" s="226">
        <v>538.70774291517705</v>
      </c>
      <c r="J14" s="226">
        <v>525.93263235850156</v>
      </c>
      <c r="K14" s="226">
        <v>540.29357445840071</v>
      </c>
      <c r="L14" s="226">
        <v>566.76015976281519</v>
      </c>
      <c r="M14" s="226">
        <v>556.79274973277165</v>
      </c>
      <c r="N14" s="227">
        <v>548.98458403315146</v>
      </c>
      <c r="O14" s="227">
        <v>543.48603536155269</v>
      </c>
      <c r="P14" s="227">
        <v>547.36600914572784</v>
      </c>
      <c r="Q14" s="227">
        <v>543.14551148039402</v>
      </c>
      <c r="R14" s="227">
        <v>553.70900469568414</v>
      </c>
      <c r="S14" s="227">
        <v>539.50392900980501</v>
      </c>
      <c r="T14" s="227">
        <v>541.71994090934572</v>
      </c>
      <c r="U14" s="227">
        <v>534.93681647646292</v>
      </c>
      <c r="V14" s="227">
        <v>521.31261027383789</v>
      </c>
      <c r="W14" s="227">
        <v>526.49758546945066</v>
      </c>
      <c r="X14" s="227">
        <v>535.21690514388899</v>
      </c>
      <c r="Y14" s="227">
        <v>513.77754138673185</v>
      </c>
    </row>
    <row r="15" spans="1:25">
      <c r="A15" s="225" t="s">
        <v>87</v>
      </c>
      <c r="B15" s="226">
        <v>517.75403713119135</v>
      </c>
      <c r="C15" s="226">
        <v>512.58868120581599</v>
      </c>
      <c r="D15" s="226">
        <v>502.81868331097314</v>
      </c>
      <c r="E15" s="226">
        <v>507.71333104088944</v>
      </c>
      <c r="F15" s="226">
        <v>512.39965426921833</v>
      </c>
      <c r="G15" s="226">
        <v>523.60123812669531</v>
      </c>
      <c r="H15" s="226">
        <v>500.22864237108229</v>
      </c>
      <c r="I15" s="226">
        <v>501.07617025729934</v>
      </c>
      <c r="J15" s="226">
        <v>493.26844244065632</v>
      </c>
      <c r="K15" s="226">
        <v>509.68125311631297</v>
      </c>
      <c r="L15" s="226">
        <v>507.12490077878641</v>
      </c>
      <c r="M15" s="226">
        <v>509.12778653156192</v>
      </c>
      <c r="N15" s="227">
        <v>517.884164809656</v>
      </c>
      <c r="O15" s="227">
        <v>508.14419882478387</v>
      </c>
      <c r="P15" s="227">
        <v>500.72466102618711</v>
      </c>
      <c r="Q15" s="227">
        <v>505.01844249444372</v>
      </c>
      <c r="R15" s="227">
        <v>541.27427978830622</v>
      </c>
      <c r="S15" s="227">
        <v>513.97525444212124</v>
      </c>
      <c r="T15" s="227">
        <v>495.86320130233884</v>
      </c>
      <c r="U15" s="227">
        <v>501.07513996891964</v>
      </c>
      <c r="V15" s="227">
        <v>496.92531911477818</v>
      </c>
      <c r="W15" s="227">
        <v>496.57513917446789</v>
      </c>
      <c r="X15" s="227">
        <v>494.56738778169387</v>
      </c>
      <c r="Y15" s="227">
        <v>476.71054510577801</v>
      </c>
    </row>
    <row r="16" spans="1:25">
      <c r="A16" s="225" t="s">
        <v>88</v>
      </c>
      <c r="B16" s="226">
        <v>499.92132579330405</v>
      </c>
      <c r="C16" s="226">
        <v>497.5078588711948</v>
      </c>
      <c r="D16" s="226">
        <v>497.33892280133819</v>
      </c>
      <c r="E16" s="226">
        <v>507.31115934724318</v>
      </c>
      <c r="F16" s="226">
        <v>486.59212948242015</v>
      </c>
      <c r="G16" s="226">
        <v>514.37166349994357</v>
      </c>
      <c r="H16" s="226">
        <v>509.7055103803724</v>
      </c>
      <c r="I16" s="226">
        <v>512.62294433990735</v>
      </c>
      <c r="J16" s="226">
        <v>480.98527566916187</v>
      </c>
      <c r="K16" s="226">
        <v>496.86016720611195</v>
      </c>
      <c r="L16" s="226">
        <v>526.378075487827</v>
      </c>
      <c r="M16" s="226">
        <v>528.93174510774008</v>
      </c>
      <c r="N16" s="227">
        <v>503.23304976565453</v>
      </c>
      <c r="O16" s="227">
        <v>493.22583165877114</v>
      </c>
      <c r="P16" s="227">
        <v>495.57606056097433</v>
      </c>
      <c r="Q16" s="227">
        <v>516.24101586850156</v>
      </c>
      <c r="R16" s="227">
        <v>514.08784204389622</v>
      </c>
      <c r="S16" s="227">
        <v>511.3589713973833</v>
      </c>
      <c r="T16" s="227">
        <v>508.60820631588723</v>
      </c>
      <c r="U16" s="227">
        <v>512.13429420741352</v>
      </c>
      <c r="V16" s="227">
        <v>525.17968648529063</v>
      </c>
      <c r="W16" s="227">
        <v>507.80313474041537</v>
      </c>
      <c r="X16" s="227">
        <v>525.3777590070091</v>
      </c>
      <c r="Y16" s="227">
        <v>509.63399819614756</v>
      </c>
    </row>
    <row r="17" spans="1:25">
      <c r="A17" s="225" t="s">
        <v>89</v>
      </c>
      <c r="B17" s="226">
        <v>490.64772846817561</v>
      </c>
      <c r="C17" s="226">
        <v>472.36625093037372</v>
      </c>
      <c r="D17" s="226">
        <v>466.48949710413871</v>
      </c>
      <c r="E17" s="226">
        <v>492.24194524049602</v>
      </c>
      <c r="F17" s="226">
        <v>455.98565414247525</v>
      </c>
      <c r="G17" s="226">
        <v>467.42368187289128</v>
      </c>
      <c r="H17" s="226">
        <v>469.58420085525444</v>
      </c>
      <c r="I17" s="226">
        <v>470.03210843939439</v>
      </c>
      <c r="J17" s="226">
        <v>458.51179025543468</v>
      </c>
      <c r="K17" s="226">
        <v>464.92366150621632</v>
      </c>
      <c r="L17" s="226">
        <v>488.86190840075596</v>
      </c>
      <c r="M17" s="226">
        <v>485.63685443004977</v>
      </c>
      <c r="N17" s="227">
        <v>490.68458779010155</v>
      </c>
      <c r="O17" s="227">
        <v>477.66612551337005</v>
      </c>
      <c r="P17" s="227">
        <v>473.39768251792367</v>
      </c>
      <c r="Q17" s="227">
        <v>488.50784461459961</v>
      </c>
      <c r="R17" s="227">
        <v>483.86615849066055</v>
      </c>
      <c r="S17" s="227">
        <v>475.02705088740578</v>
      </c>
      <c r="T17" s="227">
        <v>472.78326431607769</v>
      </c>
      <c r="U17" s="227">
        <v>474.17777795479469</v>
      </c>
      <c r="V17" s="227">
        <v>505.20658090648482</v>
      </c>
      <c r="W17" s="227">
        <v>483.39524265167967</v>
      </c>
      <c r="X17" s="227">
        <v>503.99706848686827</v>
      </c>
      <c r="Y17" s="227">
        <v>480.84921565838556</v>
      </c>
    </row>
    <row r="18" spans="1:25">
      <c r="A18" s="225" t="s">
        <v>90</v>
      </c>
      <c r="B18" s="226">
        <v>532.57665837491049</v>
      </c>
      <c r="C18" s="226">
        <v>524.23000626315638</v>
      </c>
      <c r="D18" s="226">
        <v>540.99482934333162</v>
      </c>
      <c r="E18" s="226">
        <v>537.51890194737837</v>
      </c>
      <c r="F18" s="226">
        <v>547.35079386792268</v>
      </c>
      <c r="G18" s="226">
        <v>554.96835499955046</v>
      </c>
      <c r="H18" s="226">
        <v>548.09790328647227</v>
      </c>
      <c r="I18" s="226">
        <v>547.64472771859698</v>
      </c>
      <c r="J18" s="226">
        <v>526.07596125444741</v>
      </c>
      <c r="K18" s="226">
        <v>532.17076801842074</v>
      </c>
      <c r="L18" s="226">
        <v>547.82511685892086</v>
      </c>
      <c r="M18" s="226">
        <v>551.92623709205179</v>
      </c>
      <c r="N18" s="227">
        <v>535.01004537298002</v>
      </c>
      <c r="O18" s="227">
        <v>518.03024080076034</v>
      </c>
      <c r="P18" s="227">
        <v>535.98538730261703</v>
      </c>
      <c r="Q18" s="227">
        <v>541.50642196728882</v>
      </c>
      <c r="R18" s="227">
        <v>536.86322771434425</v>
      </c>
      <c r="S18" s="227">
        <v>537.42196031992034</v>
      </c>
      <c r="T18" s="227">
        <v>538.38408463982535</v>
      </c>
      <c r="U18" s="227">
        <v>540.8680594796765</v>
      </c>
      <c r="V18" s="227">
        <v>545.83860718050084</v>
      </c>
      <c r="W18" s="227">
        <v>529.40523512043467</v>
      </c>
      <c r="X18" s="227">
        <v>541.55767161718813</v>
      </c>
      <c r="Y18" s="227">
        <v>534.16517701076418</v>
      </c>
    </row>
    <row r="19" spans="1:25">
      <c r="A19" s="225" t="s">
        <v>91</v>
      </c>
      <c r="B19" s="226">
        <v>501.87522143947751</v>
      </c>
      <c r="C19" s="226">
        <v>488.89628139527656</v>
      </c>
      <c r="D19" s="226">
        <v>490.1054608892336</v>
      </c>
      <c r="E19" s="226">
        <v>501.26214067104911</v>
      </c>
      <c r="F19" s="226">
        <v>496.21162604323086</v>
      </c>
      <c r="G19" s="226">
        <v>506.69968839575404</v>
      </c>
      <c r="H19" s="226">
        <v>494.77958168253792</v>
      </c>
      <c r="I19" s="226">
        <v>490.18545421307618</v>
      </c>
      <c r="J19" s="226">
        <v>495.06972109024065</v>
      </c>
      <c r="K19" s="226">
        <v>494.0947291788504</v>
      </c>
      <c r="L19" s="226">
        <v>515.19706005246678</v>
      </c>
      <c r="M19" s="226">
        <v>512.58728092024558</v>
      </c>
      <c r="N19" s="227">
        <v>494.96826719660334</v>
      </c>
      <c r="O19" s="227">
        <v>486.45775111952338</v>
      </c>
      <c r="P19" s="227">
        <v>489.65242641839802</v>
      </c>
      <c r="Q19" s="227">
        <v>497.05445307962441</v>
      </c>
      <c r="R19" s="227">
        <v>521.29473503658687</v>
      </c>
      <c r="S19" s="227">
        <v>503.45382957883635</v>
      </c>
      <c r="T19" s="227">
        <v>491.6323292356235</v>
      </c>
      <c r="U19" s="227">
        <v>491.51822718780875</v>
      </c>
      <c r="V19" s="227">
        <v>515.43226222024521</v>
      </c>
      <c r="W19" s="227">
        <v>495.19017745255019</v>
      </c>
      <c r="X19" s="227">
        <v>508.38575459099337</v>
      </c>
      <c r="Y19" s="227">
        <v>481.81433054336594</v>
      </c>
    </row>
    <row r="20" spans="1:25">
      <c r="A20" s="225" t="s">
        <v>92</v>
      </c>
      <c r="B20" s="226">
        <v>517.43714669407734</v>
      </c>
      <c r="C20" s="226">
        <v>505.76498934012335</v>
      </c>
      <c r="D20" s="226">
        <v>498.06718044550325</v>
      </c>
      <c r="E20" s="226">
        <v>509.85217712232225</v>
      </c>
      <c r="F20" s="226">
        <v>510.1855485796533</v>
      </c>
      <c r="G20" s="226">
        <v>526.46307992736195</v>
      </c>
      <c r="H20" s="226">
        <v>511.82285588810049</v>
      </c>
      <c r="I20" s="226">
        <v>508.61037239511546</v>
      </c>
      <c r="J20" s="226">
        <v>489.95941907526782</v>
      </c>
      <c r="K20" s="226">
        <v>489.45506449244948</v>
      </c>
      <c r="L20" s="226">
        <v>504.58631649308984</v>
      </c>
      <c r="M20" s="226">
        <v>507.42196947907405</v>
      </c>
      <c r="N20" s="227">
        <v>521.48195993553225</v>
      </c>
      <c r="O20" s="227">
        <v>505.6337050942825</v>
      </c>
      <c r="P20" s="227">
        <v>499.50175054997158</v>
      </c>
      <c r="Q20" s="227">
        <v>507.92633541255208</v>
      </c>
      <c r="R20" s="227">
        <v>525.41886297323833</v>
      </c>
      <c r="S20" s="227">
        <v>514.2008663397429</v>
      </c>
      <c r="T20" s="227">
        <v>506.81450204656909</v>
      </c>
      <c r="U20" s="227">
        <v>507.47155049517244</v>
      </c>
      <c r="V20" s="227">
        <v>520.61283719034736</v>
      </c>
      <c r="W20" s="227">
        <v>501.13886500484591</v>
      </c>
      <c r="X20" s="227">
        <v>509.08865228403863</v>
      </c>
      <c r="Y20" s="227">
        <v>492.49820407344538</v>
      </c>
    </row>
    <row r="21" spans="1:25">
      <c r="A21" s="225" t="s">
        <v>93</v>
      </c>
      <c r="B21" s="226">
        <v>400.87360633355519</v>
      </c>
      <c r="C21" s="226">
        <v>389.57155738982675</v>
      </c>
      <c r="D21" s="226">
        <v>402.18208520329409</v>
      </c>
      <c r="E21" s="226">
        <v>416.91717602774514</v>
      </c>
      <c r="F21" s="226">
        <v>432.89339106240192</v>
      </c>
      <c r="G21" s="226">
        <v>397.08460723557181</v>
      </c>
      <c r="H21" s="226">
        <v>412.4728406574651</v>
      </c>
      <c r="I21" s="226">
        <v>391.06925579573311</v>
      </c>
      <c r="J21" s="226">
        <v>411.26459491150558</v>
      </c>
      <c r="K21" s="226">
        <v>403.02943414797596</v>
      </c>
      <c r="L21" s="226">
        <v>417.4433193495405</v>
      </c>
      <c r="M21" s="226">
        <v>406.82632246833509</v>
      </c>
      <c r="N21" s="227">
        <v>400.4448898326288</v>
      </c>
      <c r="O21" s="227">
        <v>406.03989669776541</v>
      </c>
      <c r="P21" s="227">
        <v>417.31281472864532</v>
      </c>
      <c r="Q21" s="227">
        <v>426.3716254052726</v>
      </c>
      <c r="R21" s="227">
        <v>416.70079165827627</v>
      </c>
      <c r="S21" s="227">
        <v>410.00524949226246</v>
      </c>
      <c r="T21" s="227">
        <v>419.88219519721918</v>
      </c>
      <c r="U21" s="227">
        <v>406.37497120753409</v>
      </c>
      <c r="V21" s="227">
        <v>460.89177031508086</v>
      </c>
      <c r="W21" s="227">
        <v>425.89325243964254</v>
      </c>
      <c r="X21" s="227">
        <v>450.09442082001385</v>
      </c>
      <c r="Y21" s="227">
        <v>412.9130990374843</v>
      </c>
    </row>
    <row r="22" spans="1:25">
      <c r="A22" s="225" t="s">
        <v>94</v>
      </c>
      <c r="B22" s="226">
        <v>531.86168776462398</v>
      </c>
      <c r="C22" s="226">
        <v>526.09123703626642</v>
      </c>
      <c r="D22" s="226">
        <v>521.19484206363654</v>
      </c>
      <c r="E22" s="226">
        <v>507.93611114016875</v>
      </c>
      <c r="F22" s="226">
        <v>496.14223620221668</v>
      </c>
      <c r="G22" s="226">
        <v>511.55074843815049</v>
      </c>
      <c r="H22" s="226">
        <v>505.13264340153205</v>
      </c>
      <c r="I22" s="226">
        <v>489.87772051045886</v>
      </c>
      <c r="J22" s="226">
        <v>501.5320880915487</v>
      </c>
      <c r="K22" s="226">
        <v>500.45864499908492</v>
      </c>
      <c r="L22" s="226">
        <v>517.35208062511572</v>
      </c>
      <c r="M22" s="226">
        <v>515.99673584733443</v>
      </c>
      <c r="N22" s="227">
        <v>529.40851098404016</v>
      </c>
      <c r="O22" s="227">
        <v>519.5404611271249</v>
      </c>
      <c r="P22" s="227">
        <v>517.09166586387926</v>
      </c>
      <c r="Q22" s="227">
        <v>505.98644301309827</v>
      </c>
      <c r="R22" s="227">
        <v>506.19737382471624</v>
      </c>
      <c r="S22" s="227">
        <v>501.74146828538619</v>
      </c>
      <c r="T22" s="227">
        <v>499.07574411827898</v>
      </c>
      <c r="U22" s="227">
        <v>491.1379451057266</v>
      </c>
      <c r="V22" s="227">
        <v>530.2146598207928</v>
      </c>
      <c r="W22" s="227">
        <v>509.43374959033503</v>
      </c>
      <c r="X22" s="227">
        <v>517.52429079318017</v>
      </c>
      <c r="Y22" s="227">
        <v>496.63911890005431</v>
      </c>
    </row>
    <row r="23" spans="1:25">
      <c r="A23" s="225" t="s">
        <v>95</v>
      </c>
      <c r="B23" s="226">
        <v>504.67425132277987</v>
      </c>
      <c r="C23" s="226">
        <v>484.56361557610609</v>
      </c>
      <c r="D23" s="226">
        <v>477.63203528869565</v>
      </c>
      <c r="E23" s="226">
        <v>497.83389386576516</v>
      </c>
      <c r="F23" s="226">
        <v>462.82302466195404</v>
      </c>
      <c r="G23" s="226">
        <v>485.87897432726965</v>
      </c>
      <c r="H23" s="226">
        <v>473.86352478290121</v>
      </c>
      <c r="I23" s="226">
        <v>486.80086231984296</v>
      </c>
      <c r="J23" s="226">
        <v>473.81765710594084</v>
      </c>
      <c r="K23" s="226">
        <v>480.38310503482558</v>
      </c>
      <c r="L23" s="226">
        <v>490.65408860481409</v>
      </c>
      <c r="M23" s="226">
        <v>502.35148065136633</v>
      </c>
      <c r="N23" s="227">
        <v>504.61946386242204</v>
      </c>
      <c r="O23" s="227">
        <v>487.46743436586178</v>
      </c>
      <c r="P23" s="227">
        <v>483.18460826022044</v>
      </c>
      <c r="Q23" s="227">
        <v>499.98516041437455</v>
      </c>
      <c r="R23" s="227">
        <v>484.77389629327047</v>
      </c>
      <c r="S23" s="227">
        <v>488.70139791482723</v>
      </c>
      <c r="T23" s="227">
        <v>479.38473974626334</v>
      </c>
      <c r="U23" s="227">
        <v>490.41425080638413</v>
      </c>
      <c r="V23" s="227">
        <v>509.98781971440809</v>
      </c>
      <c r="W23" s="227">
        <v>488.93861614786942</v>
      </c>
      <c r="X23" s="227">
        <v>496.62797677332981</v>
      </c>
      <c r="Y23" s="227">
        <v>484.00432588782525</v>
      </c>
    </row>
    <row r="24" spans="1:25">
      <c r="A24" s="225" t="s">
        <v>96</v>
      </c>
      <c r="B24" s="226">
        <v>534.16174856174518</v>
      </c>
      <c r="C24" s="226">
        <v>515.11123423399408</v>
      </c>
      <c r="D24" s="226">
        <v>504.72707308833083</v>
      </c>
      <c r="E24" s="226">
        <v>524.29614220161773</v>
      </c>
      <c r="F24" s="226">
        <v>554.57246842865106</v>
      </c>
      <c r="G24" s="226">
        <v>543.68222206761402</v>
      </c>
      <c r="H24" s="226">
        <v>526.04473511788444</v>
      </c>
      <c r="I24" s="226">
        <v>529.64208706793306</v>
      </c>
      <c r="J24" s="226">
        <v>538.74036725724068</v>
      </c>
      <c r="K24" s="226">
        <v>524.32655597177813</v>
      </c>
      <c r="L24" s="226">
        <v>537.73590288795765</v>
      </c>
      <c r="M24" s="226">
        <v>546.30984502558044</v>
      </c>
      <c r="N24" s="227">
        <v>524.75880290578095</v>
      </c>
      <c r="O24" s="227">
        <v>509.71435010065375</v>
      </c>
      <c r="P24" s="227">
        <v>499.36200039572731</v>
      </c>
      <c r="Q24" s="227">
        <v>514.41070343340914</v>
      </c>
      <c r="R24" s="227">
        <v>561.30339414973594</v>
      </c>
      <c r="S24" s="227">
        <v>527.33283842100229</v>
      </c>
      <c r="T24" s="227">
        <v>517.17823269133339</v>
      </c>
      <c r="U24" s="227">
        <v>527.48234336250846</v>
      </c>
      <c r="V24" s="227">
        <v>561.17861622050111</v>
      </c>
      <c r="W24" s="227">
        <v>528.44372784204086</v>
      </c>
      <c r="X24" s="227">
        <v>541.60918874438801</v>
      </c>
      <c r="Y24" s="227">
        <v>537.68501018538279</v>
      </c>
    </row>
    <row r="25" spans="1:25" ht="24">
      <c r="A25" s="225" t="s">
        <v>97</v>
      </c>
      <c r="B25" s="226">
        <v>534.43369658536653</v>
      </c>
      <c r="C25" s="226">
        <v>551.09312020262018</v>
      </c>
      <c r="D25" s="226">
        <v>560.44835039972418</v>
      </c>
      <c r="E25" s="226">
        <v>541.52792958236603</v>
      </c>
      <c r="F25" s="226">
        <v>539.79588184059037</v>
      </c>
      <c r="G25" s="226">
        <v>544.95466943959218</v>
      </c>
      <c r="H25" s="226">
        <v>543.81793442954586</v>
      </c>
      <c r="I25" s="226">
        <v>540.83571706286671</v>
      </c>
      <c r="J25" s="226">
        <v>537.64909543003591</v>
      </c>
      <c r="K25" s="226">
        <v>528.35889826191783</v>
      </c>
      <c r="L25" s="226">
        <v>529.25402742623896</v>
      </c>
      <c r="M25" s="226">
        <v>542.6668084511175</v>
      </c>
      <c r="N25" s="227">
        <v>535.86078960940631</v>
      </c>
      <c r="O25" s="227">
        <v>545.06161481387778</v>
      </c>
      <c r="P25" s="227">
        <v>554.0888747179489</v>
      </c>
      <c r="Q25" s="227">
        <v>543.17022665701813</v>
      </c>
      <c r="R25" s="227">
        <v>540.09607888935864</v>
      </c>
      <c r="S25" s="227">
        <v>526.99355996700695</v>
      </c>
      <c r="T25" s="227">
        <v>531.72351361550034</v>
      </c>
      <c r="U25" s="227">
        <v>531.42903279482539</v>
      </c>
      <c r="V25" s="227">
        <v>553.81635456232868</v>
      </c>
      <c r="W25" s="227">
        <v>523.82050840899058</v>
      </c>
      <c r="X25" s="227">
        <v>527.00018593793857</v>
      </c>
      <c r="Y25" s="227">
        <v>517.77184769124187</v>
      </c>
    </row>
    <row r="26" spans="1:25">
      <c r="A26" s="225" t="s">
        <v>98</v>
      </c>
      <c r="B26" s="226">
        <v>479.44146291515119</v>
      </c>
      <c r="C26" s="226">
        <v>491.73527912086314</v>
      </c>
      <c r="D26" s="226">
        <v>486.33868956933975</v>
      </c>
      <c r="E26" s="226">
        <v>494.10055395968629</v>
      </c>
      <c r="F26" s="226">
        <v>470.29364721766098</v>
      </c>
      <c r="G26" s="226">
        <v>497.50133297685744</v>
      </c>
      <c r="H26" s="226">
        <v>490.66212973626119</v>
      </c>
      <c r="I26" s="226">
        <v>481.01700859733438</v>
      </c>
      <c r="J26" s="226">
        <v>456.63998857734879</v>
      </c>
      <c r="K26" s="226">
        <v>484.66871128542925</v>
      </c>
      <c r="L26" s="226">
        <v>502.01355614610452</v>
      </c>
      <c r="M26" s="226">
        <v>504.4752787601663</v>
      </c>
      <c r="N26" s="227">
        <v>477.71220800902398</v>
      </c>
      <c r="O26" s="227">
        <v>494.75163457391386</v>
      </c>
      <c r="P26" s="227">
        <v>489.46996167286864</v>
      </c>
      <c r="Q26" s="227">
        <v>497.77850163286615</v>
      </c>
      <c r="R26" s="227">
        <v>490.77718620246196</v>
      </c>
      <c r="S26" s="227">
        <v>490.04821625019866</v>
      </c>
      <c r="T26" s="227">
        <v>485.36050191437334</v>
      </c>
      <c r="U26" s="227">
        <v>483.5247664609243</v>
      </c>
      <c r="V26" s="227">
        <v>494.10317061741443</v>
      </c>
      <c r="W26" s="227">
        <v>495.39485215303392</v>
      </c>
      <c r="X26" s="227">
        <v>499.67009793557975</v>
      </c>
      <c r="Y26" s="227">
        <v>473.49308441682837</v>
      </c>
    </row>
    <row r="27" spans="1:25" ht="24">
      <c r="A27" s="225" t="s">
        <v>99</v>
      </c>
      <c r="B27" s="226">
        <v>499.01897063631327</v>
      </c>
      <c r="C27" s="226">
        <v>536.97644819857635</v>
      </c>
      <c r="D27" s="226">
        <v>516.02988884843273</v>
      </c>
      <c r="E27" s="226">
        <v>510.86723843382327</v>
      </c>
      <c r="F27" s="226">
        <v>524.77444973989861</v>
      </c>
      <c r="G27" s="226">
        <v>541.90946964056116</v>
      </c>
      <c r="H27" s="226">
        <v>527.56166850744796</v>
      </c>
      <c r="I27" s="226">
        <v>533.96020654984045</v>
      </c>
      <c r="J27" s="226">
        <v>471.29170967196535</v>
      </c>
      <c r="K27" s="226">
        <v>515.90287396242707</v>
      </c>
      <c r="L27" s="226">
        <v>530.89211910409836</v>
      </c>
      <c r="M27" s="226">
        <v>526.86964275778962</v>
      </c>
      <c r="N27" s="227">
        <v>520.04711291301476</v>
      </c>
      <c r="O27" s="227">
        <v>531.11472748999245</v>
      </c>
      <c r="P27" s="227">
        <v>512.19096903957779</v>
      </c>
      <c r="Q27" s="227">
        <v>511.3621627617955</v>
      </c>
      <c r="R27" s="227">
        <v>516.27836066546922</v>
      </c>
      <c r="S27" s="227">
        <v>531.1670307641449</v>
      </c>
      <c r="T27" s="227">
        <v>519.47708582035887</v>
      </c>
      <c r="U27" s="227">
        <v>529.22519525491191</v>
      </c>
      <c r="V27" s="227">
        <v>495.9466745324786</v>
      </c>
      <c r="W27" s="227">
        <v>509.29676786157256</v>
      </c>
      <c r="X27" s="227">
        <v>519.17293596490038</v>
      </c>
      <c r="Y27" s="227">
        <v>494.83367496814492</v>
      </c>
    </row>
    <row r="28" spans="1:25" ht="24">
      <c r="A28" s="225" t="s">
        <v>100</v>
      </c>
      <c r="B28" s="226">
        <v>465.19239213752229</v>
      </c>
      <c r="C28" s="226">
        <v>488.64136775367484</v>
      </c>
      <c r="D28" s="226">
        <v>484.07589639937066</v>
      </c>
      <c r="E28" s="226">
        <v>484.76955458430888</v>
      </c>
      <c r="F28" s="226">
        <v>450.12604005199995</v>
      </c>
      <c r="G28" s="226">
        <v>504.96419775661042</v>
      </c>
      <c r="H28" s="226">
        <v>495.9561560635579</v>
      </c>
      <c r="I28" s="226">
        <v>491.6166319922234</v>
      </c>
      <c r="J28" s="226">
        <v>442.01978932935043</v>
      </c>
      <c r="K28" s="226">
        <v>475.20146637162435</v>
      </c>
      <c r="L28" s="226">
        <v>498.49035119521074</v>
      </c>
      <c r="M28" s="226">
        <v>496.26901574432071</v>
      </c>
      <c r="N28" s="227">
        <v>471.17823461190119</v>
      </c>
      <c r="O28" s="227">
        <v>488.50098397021156</v>
      </c>
      <c r="P28" s="227">
        <v>486.0528942294755</v>
      </c>
      <c r="Q28" s="227">
        <v>486.9259149499652</v>
      </c>
      <c r="R28" s="227">
        <v>475.46213562687007</v>
      </c>
      <c r="S28" s="227">
        <v>499.9890017457696</v>
      </c>
      <c r="T28" s="227">
        <v>494.33483523288169</v>
      </c>
      <c r="U28" s="227">
        <v>493.68344378544333</v>
      </c>
      <c r="V28" s="227">
        <v>490.77484430016426</v>
      </c>
      <c r="W28" s="227">
        <v>486.56255998693257</v>
      </c>
      <c r="X28" s="227">
        <v>497.91551414566737</v>
      </c>
      <c r="Y28" s="227">
        <v>478.48624506851212</v>
      </c>
    </row>
    <row r="29" spans="1:25">
      <c r="A29" s="225" t="s">
        <v>101</v>
      </c>
      <c r="B29" s="226">
        <v>442.12954957518559</v>
      </c>
      <c r="C29" s="226">
        <v>410.0507018321112</v>
      </c>
      <c r="D29" s="226">
        <v>427.71545996894884</v>
      </c>
      <c r="E29" s="226">
        <v>474.46714671847633</v>
      </c>
      <c r="F29" s="226">
        <v>400.38885302098106</v>
      </c>
      <c r="G29" s="226">
        <v>417.32473651609922</v>
      </c>
      <c r="H29" s="226">
        <v>426.80136912864043</v>
      </c>
      <c r="I29" s="226">
        <v>428.53933049233012</v>
      </c>
      <c r="J29" s="226">
        <v>419.80284005833522</v>
      </c>
      <c r="K29" s="226">
        <v>407.67813710365812</v>
      </c>
      <c r="L29" s="226">
        <v>436.47966851649477</v>
      </c>
      <c r="M29" s="226">
        <v>439.12115920749284</v>
      </c>
      <c r="N29" s="227">
        <v>449.6797716236299</v>
      </c>
      <c r="O29" s="227">
        <v>422.66056468925359</v>
      </c>
      <c r="P29" s="227">
        <v>438.98428254579142</v>
      </c>
      <c r="Q29" s="227">
        <v>453.66278686590283</v>
      </c>
      <c r="R29" s="227">
        <v>432.62075437477205</v>
      </c>
      <c r="S29" s="227">
        <v>427.35663102658754</v>
      </c>
      <c r="T29" s="227">
        <v>435.52893641023036</v>
      </c>
      <c r="U29" s="227">
        <v>439.02261923588503</v>
      </c>
      <c r="V29" s="227">
        <v>473.0498794545739</v>
      </c>
      <c r="W29" s="227">
        <v>439.02498155985666</v>
      </c>
      <c r="X29" s="227">
        <v>465.45100956184626</v>
      </c>
      <c r="Y29" s="227">
        <v>434.62169432772538</v>
      </c>
    </row>
    <row r="30" spans="1:25" ht="24">
      <c r="A30" s="225" t="s">
        <v>102</v>
      </c>
      <c r="B30" s="226">
        <v>536.62201555393324</v>
      </c>
      <c r="C30" s="226">
        <v>521.7551769117332</v>
      </c>
      <c r="D30" s="226">
        <v>510.36504180252058</v>
      </c>
      <c r="E30" s="226">
        <v>512.84362428734596</v>
      </c>
      <c r="F30" s="226">
        <v>551.44964420516237</v>
      </c>
      <c r="G30" s="226">
        <v>542.093852390199</v>
      </c>
      <c r="H30" s="226">
        <v>531.05062257455825</v>
      </c>
      <c r="I30" s="226">
        <v>522.24787959331627</v>
      </c>
      <c r="J30" s="226">
        <v>516.52350931581122</v>
      </c>
      <c r="K30" s="226">
        <v>516.20828204215456</v>
      </c>
      <c r="L30" s="226">
        <v>532.02519895565047</v>
      </c>
      <c r="M30" s="226">
        <v>528.24743899861733</v>
      </c>
      <c r="N30" s="227">
        <v>537.40443718053905</v>
      </c>
      <c r="O30" s="227">
        <v>516.4103917220109</v>
      </c>
      <c r="P30" s="227">
        <v>506.02035028060772</v>
      </c>
      <c r="Q30" s="227">
        <v>514.32938523747737</v>
      </c>
      <c r="R30" s="227">
        <v>558.57050081338627</v>
      </c>
      <c r="S30" s="227">
        <v>529.49661743953254</v>
      </c>
      <c r="T30" s="227">
        <v>521.87152290856295</v>
      </c>
      <c r="U30" s="227">
        <v>519.28187047624181</v>
      </c>
      <c r="V30" s="227">
        <v>522.26450022404663</v>
      </c>
      <c r="W30" s="227">
        <v>509.085447354</v>
      </c>
      <c r="X30" s="227">
        <v>525.50393372460769</v>
      </c>
      <c r="Y30" s="227">
        <v>512.71414735999281</v>
      </c>
    </row>
    <row r="31" spans="1:25" ht="24">
      <c r="A31" s="225" t="s">
        <v>103</v>
      </c>
      <c r="B31" s="226">
        <v>530.89777456449303</v>
      </c>
      <c r="C31" s="226">
        <v>527.73274064736586</v>
      </c>
      <c r="D31" s="226">
        <v>528.11286012005678</v>
      </c>
      <c r="E31" s="226">
        <v>525.20986579927751</v>
      </c>
      <c r="F31" s="226">
        <v>530.24947503158023</v>
      </c>
      <c r="G31" s="226">
        <v>529.74658367465918</v>
      </c>
      <c r="H31" s="226">
        <v>525.86226496257109</v>
      </c>
      <c r="I31" s="226">
        <v>519.05230033299824</v>
      </c>
      <c r="J31" s="226">
        <v>515.51250193225098</v>
      </c>
      <c r="K31" s="226">
        <v>513.25199836563763</v>
      </c>
      <c r="L31" s="226">
        <v>536.22814586855509</v>
      </c>
      <c r="M31" s="226">
        <v>536.48355031982214</v>
      </c>
      <c r="N31" s="227">
        <v>534.15636548374812</v>
      </c>
      <c r="O31" s="227">
        <v>521.46371238546908</v>
      </c>
      <c r="P31" s="227">
        <v>523.06961254262956</v>
      </c>
      <c r="Q31" s="227">
        <v>526.32311068736294</v>
      </c>
      <c r="R31" s="227">
        <v>537.83856606069025</v>
      </c>
      <c r="S31" s="227">
        <v>517.32713325879058</v>
      </c>
      <c r="T31" s="227">
        <v>519.05625702096881</v>
      </c>
      <c r="U31" s="227">
        <v>517.55883542434015</v>
      </c>
      <c r="V31" s="227">
        <v>518.54121755576534</v>
      </c>
      <c r="W31" s="227">
        <v>507.56214822143278</v>
      </c>
      <c r="X31" s="227">
        <v>517.8181677248059</v>
      </c>
      <c r="Y31" s="227">
        <v>499.5783072828275</v>
      </c>
    </row>
    <row r="32" spans="1:25">
      <c r="A32" s="225" t="s">
        <v>104</v>
      </c>
      <c r="B32" s="226">
        <v>514.71522495924717</v>
      </c>
      <c r="C32" s="226">
        <v>503.64554635848776</v>
      </c>
      <c r="D32" s="226">
        <v>491.71104033171201</v>
      </c>
      <c r="E32" s="226">
        <v>511.84526416678153</v>
      </c>
      <c r="F32" s="226">
        <v>495.00796094395866</v>
      </c>
      <c r="G32" s="226">
        <v>507.26888634401547</v>
      </c>
      <c r="H32" s="226">
        <v>497.68940971009016</v>
      </c>
      <c r="I32" s="226">
        <v>499.11102445144644</v>
      </c>
      <c r="J32" s="226">
        <v>493.36455679784484</v>
      </c>
      <c r="K32" s="226">
        <v>479.98036863280902</v>
      </c>
      <c r="L32" s="226">
        <v>502.63020041126327</v>
      </c>
      <c r="M32" s="226">
        <v>512.77252346003854</v>
      </c>
      <c r="N32" s="227">
        <v>522.96396924110172</v>
      </c>
      <c r="O32" s="227">
        <v>499.56087242398553</v>
      </c>
      <c r="P32" s="227">
        <v>490.3691081022348</v>
      </c>
      <c r="Q32" s="227">
        <v>512.79770090364207</v>
      </c>
      <c r="R32" s="227">
        <v>522.93476799635152</v>
      </c>
      <c r="S32" s="227">
        <v>502.15428619598504</v>
      </c>
      <c r="T32" s="227">
        <v>495.37572890998644</v>
      </c>
      <c r="U32" s="227">
        <v>500.29829404479801</v>
      </c>
      <c r="V32" s="227">
        <v>524.31755306359094</v>
      </c>
      <c r="W32" s="227">
        <v>487.69354246848593</v>
      </c>
      <c r="X32" s="227">
        <v>508.2141418334769</v>
      </c>
      <c r="Y32" s="227">
        <v>502.57903024527513</v>
      </c>
    </row>
    <row r="33" spans="1:25">
      <c r="A33" s="225" t="s">
        <v>105</v>
      </c>
      <c r="B33" s="226">
        <v>496.48708182134112</v>
      </c>
      <c r="C33" s="226">
        <v>502.46310764427875</v>
      </c>
      <c r="D33" s="226">
        <v>511.93402300792519</v>
      </c>
      <c r="E33" s="226">
        <v>511.64006249752555</v>
      </c>
      <c r="F33" s="226">
        <v>473.25858546880227</v>
      </c>
      <c r="G33" s="226">
        <v>501.5600074321747</v>
      </c>
      <c r="H33" s="226">
        <v>497.96923271583597</v>
      </c>
      <c r="I33" s="226">
        <v>494.33489156622193</v>
      </c>
      <c r="J33" s="226">
        <v>475.87370148426061</v>
      </c>
      <c r="K33" s="226">
        <v>485.82272562910163</v>
      </c>
      <c r="L33" s="226">
        <v>509.32670250379022</v>
      </c>
      <c r="M33" s="226">
        <v>516.71808433001388</v>
      </c>
      <c r="N33" s="227">
        <v>504.90816582292484</v>
      </c>
      <c r="O33" s="227">
        <v>502.9022331056961</v>
      </c>
      <c r="P33" s="227">
        <v>512.9058155811706</v>
      </c>
      <c r="Q33" s="227">
        <v>518.22671211131751</v>
      </c>
      <c r="R33" s="227">
        <v>496.47377336808501</v>
      </c>
      <c r="S33" s="227">
        <v>494.70523355787242</v>
      </c>
      <c r="T33" s="227">
        <v>492.14852859568998</v>
      </c>
      <c r="U33" s="227">
        <v>494.64206421686794</v>
      </c>
      <c r="V33" s="227">
        <v>488.60698566375294</v>
      </c>
      <c r="W33" s="227">
        <v>480.40873001886422</v>
      </c>
      <c r="X33" s="227">
        <v>502.52691079764077</v>
      </c>
      <c r="Y33" s="227">
        <v>481.39428096312491</v>
      </c>
    </row>
    <row r="34" spans="1:25">
      <c r="A34" s="225" t="s">
        <v>106</v>
      </c>
      <c r="B34" s="226">
        <v>485.73851837691194</v>
      </c>
      <c r="C34" s="226">
        <v>482.60104674189375</v>
      </c>
      <c r="D34" s="226">
        <v>479.94420673046801</v>
      </c>
      <c r="E34" s="226">
        <v>500.5790987647506</v>
      </c>
      <c r="F34" s="226">
        <v>455.31847697749089</v>
      </c>
      <c r="G34" s="226">
        <v>480.62652783859761</v>
      </c>
      <c r="H34" s="226">
        <v>476.22728298189634</v>
      </c>
      <c r="I34" s="226">
        <v>488.97067706787738</v>
      </c>
      <c r="J34" s="226">
        <v>450.51320727676364</v>
      </c>
      <c r="K34" s="226">
        <v>466.45136078425719</v>
      </c>
      <c r="L34" s="226">
        <v>488.03409951898021</v>
      </c>
      <c r="M34" s="226">
        <v>504.65813345957406</v>
      </c>
      <c r="N34" s="227">
        <v>489.13191490646579</v>
      </c>
      <c r="O34" s="227">
        <v>484.88297855109732</v>
      </c>
      <c r="P34" s="227">
        <v>482.46127943943026</v>
      </c>
      <c r="Q34" s="227">
        <v>498.64969913991229</v>
      </c>
      <c r="R34" s="227">
        <v>483.01971853974686</v>
      </c>
      <c r="S34" s="227">
        <v>480.77415718323499</v>
      </c>
      <c r="T34" s="227">
        <v>478.87197761400898</v>
      </c>
      <c r="U34" s="227">
        <v>491.11619028137841</v>
      </c>
      <c r="V34" s="227">
        <v>477.17000529348223</v>
      </c>
      <c r="W34" s="227">
        <v>472.76397873216638</v>
      </c>
      <c r="X34" s="227">
        <v>491.27934228104499</v>
      </c>
      <c r="Y34" s="227">
        <v>480.44940024127845</v>
      </c>
    </row>
    <row r="35" spans="1:25" ht="24">
      <c r="A35" s="225" t="s">
        <v>107</v>
      </c>
      <c r="B35" s="226">
        <v>482.93212110244866</v>
      </c>
      <c r="C35" s="226">
        <v>459.98290174747689</v>
      </c>
      <c r="D35" s="226">
        <v>457.3939520687224</v>
      </c>
      <c r="E35" s="226">
        <v>475.71832935217935</v>
      </c>
      <c r="F35" s="226">
        <v>490.10887799424347</v>
      </c>
      <c r="G35" s="226">
        <v>492.5953163818757</v>
      </c>
      <c r="H35" s="226">
        <v>486.71963732347086</v>
      </c>
      <c r="I35" s="226">
        <v>470.40264210108489</v>
      </c>
      <c r="J35" s="226">
        <v>461.94696627977874</v>
      </c>
      <c r="K35" s="226">
        <v>487.16154403087438</v>
      </c>
      <c r="L35" s="226">
        <v>499.55250240052175</v>
      </c>
      <c r="M35" s="226">
        <v>496.31945798100486</v>
      </c>
      <c r="N35" s="227">
        <v>484.25458161283672</v>
      </c>
      <c r="O35" s="227">
        <v>466.40424037449355</v>
      </c>
      <c r="P35" s="227">
        <v>466.3139558067985</v>
      </c>
      <c r="Q35" s="227">
        <v>475.81763512076219</v>
      </c>
      <c r="R35" s="227">
        <v>481.8879173607516</v>
      </c>
      <c r="S35" s="227">
        <v>490.96596061175461</v>
      </c>
      <c r="T35" s="227">
        <v>484.27403075723845</v>
      </c>
      <c r="U35" s="227">
        <v>473.54034820817071</v>
      </c>
      <c r="V35" s="227">
        <v>502.81025089560239</v>
      </c>
      <c r="W35" s="227">
        <v>490.73223895488553</v>
      </c>
      <c r="X35" s="227">
        <v>500.71681909895904</v>
      </c>
      <c r="Y35" s="227">
        <v>480.54142512741271</v>
      </c>
    </row>
    <row r="36" spans="1:25">
      <c r="A36" s="225" t="s">
        <v>108</v>
      </c>
      <c r="B36" s="226">
        <v>507.98684708886339</v>
      </c>
      <c r="C36" s="226">
        <v>490.88703159252947</v>
      </c>
      <c r="D36" s="226">
        <v>471.54191972273128</v>
      </c>
      <c r="E36" s="226">
        <v>493.55399884301966</v>
      </c>
      <c r="F36" s="226">
        <v>476.36347178200003</v>
      </c>
      <c r="G36" s="226">
        <v>497.94456959636449</v>
      </c>
      <c r="H36" s="226">
        <v>487.84783358275649</v>
      </c>
      <c r="I36" s="226">
        <v>488.07890642488769</v>
      </c>
      <c r="J36" s="226">
        <v>485.10544828616668</v>
      </c>
      <c r="K36" s="226">
        <v>476.21550225331532</v>
      </c>
      <c r="L36" s="226">
        <v>502.68940952585046</v>
      </c>
      <c r="M36" s="226">
        <v>501.26714817592045</v>
      </c>
      <c r="N36" s="227">
        <v>506.12706689047099</v>
      </c>
      <c r="O36" s="227">
        <v>491.03342006041402</v>
      </c>
      <c r="P36" s="227">
        <v>475.55812647561874</v>
      </c>
      <c r="Q36" s="227">
        <v>486.65048042836651</v>
      </c>
      <c r="R36" s="227">
        <v>503.67529490135439</v>
      </c>
      <c r="S36" s="227">
        <v>494.48746341697347</v>
      </c>
      <c r="T36" s="227">
        <v>489.48516457395129</v>
      </c>
      <c r="U36" s="227">
        <v>491.39203538355321</v>
      </c>
      <c r="V36" s="227">
        <v>500.40079157051355</v>
      </c>
      <c r="W36" s="227">
        <v>485.69456496719897</v>
      </c>
      <c r="X36" s="227">
        <v>500.62664714488255</v>
      </c>
      <c r="Y36" s="227">
        <v>483.68323514363652</v>
      </c>
    </row>
    <row r="37" spans="1:25">
      <c r="A37" s="225" t="s">
        <v>109</v>
      </c>
      <c r="B37" s="226">
        <v>523.64805754155088</v>
      </c>
      <c r="C37" s="226">
        <v>522.83066123767026</v>
      </c>
      <c r="D37" s="226">
        <v>513.19298690450535</v>
      </c>
      <c r="E37" s="226">
        <v>507.40421546222751</v>
      </c>
      <c r="F37" s="226">
        <v>506.42077860606179</v>
      </c>
      <c r="G37" s="226">
        <v>522.32360977576047</v>
      </c>
      <c r="H37" s="226">
        <v>507.5072814187285</v>
      </c>
      <c r="I37" s="226">
        <v>496.22537377107659</v>
      </c>
      <c r="J37" s="226">
        <v>504.26367774659656</v>
      </c>
      <c r="K37" s="226">
        <v>506.65902709454144</v>
      </c>
      <c r="L37" s="226">
        <v>516.1740861059809</v>
      </c>
      <c r="M37" s="226">
        <v>508.10223683516216</v>
      </c>
      <c r="N37" s="227">
        <v>536.81499885608525</v>
      </c>
      <c r="O37" s="227">
        <v>518.00962849135681</v>
      </c>
      <c r="P37" s="227">
        <v>510.99073956695463</v>
      </c>
      <c r="Q37" s="227">
        <v>510.25010759974032</v>
      </c>
      <c r="R37" s="227">
        <v>529.25130792996697</v>
      </c>
      <c r="S37" s="227">
        <v>512.81130602118026</v>
      </c>
      <c r="T37" s="227">
        <v>504.12664929691391</v>
      </c>
      <c r="U37" s="227">
        <v>496.94753370352038</v>
      </c>
      <c r="V37" s="227">
        <v>525.3298749249609</v>
      </c>
      <c r="W37" s="227">
        <v>505.18419189531761</v>
      </c>
      <c r="X37" s="227">
        <v>510.04950696102736</v>
      </c>
      <c r="Y37" s="227">
        <v>495.33467474100775</v>
      </c>
    </row>
    <row r="38" spans="1:25" ht="24">
      <c r="A38" s="225" t="s">
        <v>110</v>
      </c>
      <c r="B38" s="226">
        <v>505.19127194305145</v>
      </c>
      <c r="C38" s="226">
        <v>512.52142074707365</v>
      </c>
      <c r="D38" s="226">
        <v>506.11819881545728</v>
      </c>
      <c r="E38" s="226">
        <v>508.78995302214059</v>
      </c>
      <c r="F38" s="226">
        <v>529.61720122210681</v>
      </c>
      <c r="G38" s="226">
        <v>536.05369155911558</v>
      </c>
      <c r="H38" s="226">
        <v>531.26050330170744</v>
      </c>
      <c r="I38" s="226">
        <v>532.6590277130465</v>
      </c>
      <c r="J38" s="226">
        <v>486.34891132632868</v>
      </c>
      <c r="K38" s="226">
        <v>506.13316096949353</v>
      </c>
      <c r="L38" s="226">
        <v>521.25024160041369</v>
      </c>
      <c r="M38" s="226">
        <v>524.42857626767363</v>
      </c>
      <c r="N38" s="227">
        <v>514.53394057088599</v>
      </c>
      <c r="O38" s="227">
        <v>509.12413858863641</v>
      </c>
      <c r="P38" s="227">
        <v>504.18225657600107</v>
      </c>
      <c r="Q38" s="227">
        <v>511.84160860186847</v>
      </c>
      <c r="R38" s="227">
        <v>537.12866228339351</v>
      </c>
      <c r="S38" s="227">
        <v>527.59811294099745</v>
      </c>
      <c r="T38" s="227">
        <v>525.40644436894422</v>
      </c>
      <c r="U38" s="227">
        <v>529.18737123528911</v>
      </c>
      <c r="V38" s="227">
        <v>509.77402547426919</v>
      </c>
      <c r="W38" s="227">
        <v>503.10951286943521</v>
      </c>
      <c r="X38" s="227">
        <v>509.90894546972197</v>
      </c>
      <c r="Y38" s="227">
        <v>498.11392627555455</v>
      </c>
    </row>
    <row r="39" spans="1:25">
      <c r="A39" s="225" t="s">
        <v>111</v>
      </c>
      <c r="B39" s="226">
        <v>448.08565340883018</v>
      </c>
      <c r="C39" s="226">
        <v>422.2492822811929</v>
      </c>
      <c r="D39" s="226">
        <v>420.90646096175988</v>
      </c>
      <c r="E39" s="226">
        <v>430.90653184932745</v>
      </c>
      <c r="F39" s="226">
        <v>478.79201516478196</v>
      </c>
      <c r="G39" s="226">
        <v>438.26896387521737</v>
      </c>
      <c r="H39" s="226">
        <v>430.40045718943139</v>
      </c>
      <c r="I39" s="226">
        <v>424.53048124358855</v>
      </c>
      <c r="J39" s="226">
        <v>451.34606828997067</v>
      </c>
      <c r="K39" s="226">
        <v>426.72333124406583</v>
      </c>
      <c r="L39" s="226">
        <v>439.35312163954814</v>
      </c>
      <c r="M39" s="226">
        <v>440.80216000028946</v>
      </c>
      <c r="N39" s="227">
        <v>442.148331937796</v>
      </c>
      <c r="O39" s="227">
        <v>432.33889434116713</v>
      </c>
      <c r="P39" s="227">
        <v>431.22578971501497</v>
      </c>
      <c r="Q39" s="227">
        <v>438.10218537227558</v>
      </c>
      <c r="R39" s="227">
        <v>446.81458783749525</v>
      </c>
      <c r="S39" s="227">
        <v>446.04410251448672</v>
      </c>
      <c r="T39" s="227">
        <v>435.53347260335858</v>
      </c>
      <c r="U39" s="227">
        <v>434.1391362449254</v>
      </c>
      <c r="V39" s="227">
        <v>473.08342404423087</v>
      </c>
      <c r="W39" s="227">
        <v>453.24880088681198</v>
      </c>
      <c r="X39" s="227">
        <v>466.9607687967756</v>
      </c>
      <c r="Y39" s="227">
        <v>445.21446457389578</v>
      </c>
    </row>
    <row r="40" spans="1:25" ht="24">
      <c r="A40" s="225" t="s">
        <v>112</v>
      </c>
      <c r="B40" s="226">
        <v>525.31357967852307</v>
      </c>
      <c r="C40" s="226">
        <v>513.07683658504948</v>
      </c>
      <c r="D40" s="226">
        <v>501.31274303316201</v>
      </c>
      <c r="E40" s="226">
        <v>501.60273519068807</v>
      </c>
      <c r="F40" s="226">
        <v>522.39037451642434</v>
      </c>
      <c r="G40" s="226">
        <v>515.50269554816703</v>
      </c>
      <c r="H40" s="226">
        <v>498.96437868167891</v>
      </c>
      <c r="I40" s="226">
        <v>492.37282311290829</v>
      </c>
      <c r="J40" s="226">
        <v>518.10573012591851</v>
      </c>
      <c r="K40" s="226">
        <v>513.60937800946829</v>
      </c>
      <c r="L40" s="226">
        <v>523.89642548467657</v>
      </c>
      <c r="M40" s="226">
        <v>521.46258822922664</v>
      </c>
      <c r="N40" s="227">
        <v>526.69596052940108</v>
      </c>
      <c r="O40" s="227">
        <v>506.8148891623913</v>
      </c>
      <c r="P40" s="227">
        <v>497.54835929016554</v>
      </c>
      <c r="Q40" s="227">
        <v>502.13078065574263</v>
      </c>
      <c r="R40" s="227">
        <v>521.73157169766978</v>
      </c>
      <c r="S40" s="227">
        <v>504.79339726778204</v>
      </c>
      <c r="T40" s="227">
        <v>495.96512403298408</v>
      </c>
      <c r="U40" s="227">
        <v>494.09357117513258</v>
      </c>
      <c r="V40" s="227">
        <v>533.46944183389712</v>
      </c>
      <c r="W40" s="227">
        <v>518.68000992324335</v>
      </c>
      <c r="X40" s="227">
        <v>523.7836339309132</v>
      </c>
      <c r="Y40" s="227">
        <v>507.26273308144715</v>
      </c>
    </row>
    <row r="41" spans="1:25" ht="24">
      <c r="A41" s="225" t="s">
        <v>113</v>
      </c>
      <c r="B41" s="226">
        <v>511.42202486772936</v>
      </c>
      <c r="C41" s="226">
        <v>501.37037141828046</v>
      </c>
      <c r="D41" s="228"/>
      <c r="E41" s="226">
        <v>504.76173246745014</v>
      </c>
      <c r="F41" s="226">
        <v>488.6591529943509</v>
      </c>
      <c r="G41" s="226">
        <v>492.87072657753214</v>
      </c>
      <c r="H41" s="226">
        <v>479.04072417617107</v>
      </c>
      <c r="I41" s="226">
        <v>486.48880880584267</v>
      </c>
      <c r="J41" s="226">
        <v>491.57813081870808</v>
      </c>
      <c r="K41" s="226">
        <v>484.73670553624345</v>
      </c>
      <c r="L41" s="226">
        <v>499.7782010070141</v>
      </c>
      <c r="M41" s="226">
        <v>509.74574867455408</v>
      </c>
      <c r="N41" s="227">
        <v>512.05140605001634</v>
      </c>
      <c r="O41" s="227">
        <v>498.35946951460647</v>
      </c>
      <c r="P41" s="229"/>
      <c r="Q41" s="227">
        <v>503.72472511490599</v>
      </c>
      <c r="R41" s="227">
        <v>498.67503135689566</v>
      </c>
      <c r="S41" s="227">
        <v>484.97290764703627</v>
      </c>
      <c r="T41" s="227">
        <v>476.09296307328793</v>
      </c>
      <c r="U41" s="227">
        <v>488.13468940382251</v>
      </c>
      <c r="V41" s="227">
        <v>501.96968980360401</v>
      </c>
      <c r="W41" s="227">
        <v>491.49085441573988</v>
      </c>
      <c r="X41" s="227">
        <v>497.65390248079285</v>
      </c>
      <c r="Y41" s="227">
        <v>483.22423798553672</v>
      </c>
    </row>
  </sheetData>
  <mergeCells count="14">
    <mergeCell ref="B3:M3"/>
    <mergeCell ref="N3:Y3"/>
    <mergeCell ref="B4:E4"/>
    <mergeCell ref="F4:I4"/>
    <mergeCell ref="J4:M4"/>
    <mergeCell ref="V4:Y4"/>
    <mergeCell ref="V5:Y5"/>
    <mergeCell ref="B5:E5"/>
    <mergeCell ref="F5:I5"/>
    <mergeCell ref="J5:M5"/>
    <mergeCell ref="N4:Q4"/>
    <mergeCell ref="R4:U4"/>
    <mergeCell ref="N5:Q5"/>
    <mergeCell ref="R5:U5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H882"/>
  <sheetViews>
    <sheetView workbookViewId="0"/>
  </sheetViews>
  <sheetFormatPr defaultRowHeight="15"/>
  <cols>
    <col min="1" max="2" width="11" customWidth="1"/>
    <col min="3" max="3" width="11" style="43" customWidth="1"/>
    <col min="4" max="4" width="24.5703125" customWidth="1"/>
    <col min="5" max="5" width="19.85546875" style="166" customWidth="1"/>
    <col min="6" max="6" width="9.28515625" style="166" customWidth="1"/>
    <col min="7" max="7" width="15.7109375" style="166" customWidth="1"/>
    <col min="8" max="8" width="18" style="166" customWidth="1"/>
    <col min="157" max="159" width="11" customWidth="1"/>
    <col min="160" max="160" width="10.42578125" bestFit="1" customWidth="1"/>
    <col min="161" max="161" width="10.140625" bestFit="1" customWidth="1"/>
    <col min="162" max="162" width="9.42578125" bestFit="1" customWidth="1"/>
    <col min="163" max="163" width="11.85546875" customWidth="1"/>
    <col min="164" max="172" width="6.28515625" bestFit="1" customWidth="1"/>
    <col min="173" max="262" width="7.28515625" bestFit="1" customWidth="1"/>
    <col min="263" max="264" width="8.28515625" bestFit="1" customWidth="1"/>
    <col min="413" max="415" width="11" customWidth="1"/>
    <col min="416" max="416" width="10.42578125" bestFit="1" customWidth="1"/>
    <col min="417" max="417" width="10.140625" bestFit="1" customWidth="1"/>
    <col min="418" max="418" width="9.42578125" bestFit="1" customWidth="1"/>
    <col min="419" max="419" width="11.85546875" customWidth="1"/>
    <col min="420" max="428" width="6.28515625" bestFit="1" customWidth="1"/>
    <col min="429" max="518" width="7.28515625" bestFit="1" customWidth="1"/>
    <col min="519" max="520" width="8.28515625" bestFit="1" customWidth="1"/>
    <col min="669" max="671" width="11" customWidth="1"/>
    <col min="672" max="672" width="10.42578125" bestFit="1" customWidth="1"/>
    <col min="673" max="673" width="10.140625" bestFit="1" customWidth="1"/>
    <col min="674" max="674" width="9.42578125" bestFit="1" customWidth="1"/>
    <col min="675" max="675" width="11.85546875" customWidth="1"/>
    <col min="676" max="684" width="6.28515625" bestFit="1" customWidth="1"/>
    <col min="685" max="774" width="7.28515625" bestFit="1" customWidth="1"/>
    <col min="775" max="776" width="8.28515625" bestFit="1" customWidth="1"/>
    <col min="925" max="927" width="11" customWidth="1"/>
    <col min="928" max="928" width="10.42578125" bestFit="1" customWidth="1"/>
    <col min="929" max="929" width="10.140625" bestFit="1" customWidth="1"/>
    <col min="930" max="930" width="9.42578125" bestFit="1" customWidth="1"/>
    <col min="931" max="931" width="11.85546875" customWidth="1"/>
    <col min="932" max="940" width="6.28515625" bestFit="1" customWidth="1"/>
    <col min="941" max="1030" width="7.28515625" bestFit="1" customWidth="1"/>
    <col min="1031" max="1032" width="8.28515625" bestFit="1" customWidth="1"/>
    <col min="1181" max="1183" width="11" customWidth="1"/>
    <col min="1184" max="1184" width="10.42578125" bestFit="1" customWidth="1"/>
    <col min="1185" max="1185" width="10.140625" bestFit="1" customWidth="1"/>
    <col min="1186" max="1186" width="9.42578125" bestFit="1" customWidth="1"/>
    <col min="1187" max="1187" width="11.85546875" customWidth="1"/>
    <col min="1188" max="1196" width="6.28515625" bestFit="1" customWidth="1"/>
    <col min="1197" max="1286" width="7.28515625" bestFit="1" customWidth="1"/>
    <col min="1287" max="1288" width="8.28515625" bestFit="1" customWidth="1"/>
    <col min="1437" max="1439" width="11" customWidth="1"/>
    <col min="1440" max="1440" width="10.42578125" bestFit="1" customWidth="1"/>
    <col min="1441" max="1441" width="10.140625" bestFit="1" customWidth="1"/>
    <col min="1442" max="1442" width="9.42578125" bestFit="1" customWidth="1"/>
    <col min="1443" max="1443" width="11.85546875" customWidth="1"/>
    <col min="1444" max="1452" width="6.28515625" bestFit="1" customWidth="1"/>
    <col min="1453" max="1542" width="7.28515625" bestFit="1" customWidth="1"/>
    <col min="1543" max="1544" width="8.28515625" bestFit="1" customWidth="1"/>
    <col min="1693" max="1695" width="11" customWidth="1"/>
    <col min="1696" max="1696" width="10.42578125" bestFit="1" customWidth="1"/>
    <col min="1697" max="1697" width="10.140625" bestFit="1" customWidth="1"/>
    <col min="1698" max="1698" width="9.42578125" bestFit="1" customWidth="1"/>
    <col min="1699" max="1699" width="11.85546875" customWidth="1"/>
    <col min="1700" max="1708" width="6.28515625" bestFit="1" customWidth="1"/>
    <col min="1709" max="1798" width="7.28515625" bestFit="1" customWidth="1"/>
    <col min="1799" max="1800" width="8.28515625" bestFit="1" customWidth="1"/>
    <col min="1949" max="1951" width="11" customWidth="1"/>
    <col min="1952" max="1952" width="10.42578125" bestFit="1" customWidth="1"/>
    <col min="1953" max="1953" width="10.140625" bestFit="1" customWidth="1"/>
    <col min="1954" max="1954" width="9.42578125" bestFit="1" customWidth="1"/>
    <col min="1955" max="1955" width="11.85546875" customWidth="1"/>
    <col min="1956" max="1964" width="6.28515625" bestFit="1" customWidth="1"/>
    <col min="1965" max="2054" width="7.28515625" bestFit="1" customWidth="1"/>
    <col min="2055" max="2056" width="8.28515625" bestFit="1" customWidth="1"/>
    <col min="2205" max="2207" width="11" customWidth="1"/>
    <col min="2208" max="2208" width="10.42578125" bestFit="1" customWidth="1"/>
    <col min="2209" max="2209" width="10.140625" bestFit="1" customWidth="1"/>
    <col min="2210" max="2210" width="9.42578125" bestFit="1" customWidth="1"/>
    <col min="2211" max="2211" width="11.85546875" customWidth="1"/>
    <col min="2212" max="2220" width="6.28515625" bestFit="1" customWidth="1"/>
    <col min="2221" max="2310" width="7.28515625" bestFit="1" customWidth="1"/>
    <col min="2311" max="2312" width="8.28515625" bestFit="1" customWidth="1"/>
    <col min="2461" max="2463" width="11" customWidth="1"/>
    <col min="2464" max="2464" width="10.42578125" bestFit="1" customWidth="1"/>
    <col min="2465" max="2465" width="10.140625" bestFit="1" customWidth="1"/>
    <col min="2466" max="2466" width="9.42578125" bestFit="1" customWidth="1"/>
    <col min="2467" max="2467" width="11.85546875" customWidth="1"/>
    <col min="2468" max="2476" width="6.28515625" bestFit="1" customWidth="1"/>
    <col min="2477" max="2566" width="7.28515625" bestFit="1" customWidth="1"/>
    <col min="2567" max="2568" width="8.28515625" bestFit="1" customWidth="1"/>
    <col min="2717" max="2719" width="11" customWidth="1"/>
    <col min="2720" max="2720" width="10.42578125" bestFit="1" customWidth="1"/>
    <col min="2721" max="2721" width="10.140625" bestFit="1" customWidth="1"/>
    <col min="2722" max="2722" width="9.42578125" bestFit="1" customWidth="1"/>
    <col min="2723" max="2723" width="11.85546875" customWidth="1"/>
    <col min="2724" max="2732" width="6.28515625" bestFit="1" customWidth="1"/>
    <col min="2733" max="2822" width="7.28515625" bestFit="1" customWidth="1"/>
    <col min="2823" max="2824" width="8.28515625" bestFit="1" customWidth="1"/>
    <col min="2973" max="2975" width="11" customWidth="1"/>
    <col min="2976" max="2976" width="10.42578125" bestFit="1" customWidth="1"/>
    <col min="2977" max="2977" width="10.140625" bestFit="1" customWidth="1"/>
    <col min="2978" max="2978" width="9.42578125" bestFit="1" customWidth="1"/>
    <col min="2979" max="2979" width="11.85546875" customWidth="1"/>
    <col min="2980" max="2988" width="6.28515625" bestFit="1" customWidth="1"/>
    <col min="2989" max="3078" width="7.28515625" bestFit="1" customWidth="1"/>
    <col min="3079" max="3080" width="8.28515625" bestFit="1" customWidth="1"/>
    <col min="3229" max="3231" width="11" customWidth="1"/>
    <col min="3232" max="3232" width="10.42578125" bestFit="1" customWidth="1"/>
    <col min="3233" max="3233" width="10.140625" bestFit="1" customWidth="1"/>
    <col min="3234" max="3234" width="9.42578125" bestFit="1" customWidth="1"/>
    <col min="3235" max="3235" width="11.85546875" customWidth="1"/>
    <col min="3236" max="3244" width="6.28515625" bestFit="1" customWidth="1"/>
    <col min="3245" max="3334" width="7.28515625" bestFit="1" customWidth="1"/>
    <col min="3335" max="3336" width="8.28515625" bestFit="1" customWidth="1"/>
    <col min="3485" max="3487" width="11" customWidth="1"/>
    <col min="3488" max="3488" width="10.42578125" bestFit="1" customWidth="1"/>
    <col min="3489" max="3489" width="10.140625" bestFit="1" customWidth="1"/>
    <col min="3490" max="3490" width="9.42578125" bestFit="1" customWidth="1"/>
    <col min="3491" max="3491" width="11.85546875" customWidth="1"/>
    <col min="3492" max="3500" width="6.28515625" bestFit="1" customWidth="1"/>
    <col min="3501" max="3590" width="7.28515625" bestFit="1" customWidth="1"/>
    <col min="3591" max="3592" width="8.28515625" bestFit="1" customWidth="1"/>
    <col min="3741" max="3743" width="11" customWidth="1"/>
    <col min="3744" max="3744" width="10.42578125" bestFit="1" customWidth="1"/>
    <col min="3745" max="3745" width="10.140625" bestFit="1" customWidth="1"/>
    <col min="3746" max="3746" width="9.42578125" bestFit="1" customWidth="1"/>
    <col min="3747" max="3747" width="11.85546875" customWidth="1"/>
    <col min="3748" max="3756" width="6.28515625" bestFit="1" customWidth="1"/>
    <col min="3757" max="3846" width="7.28515625" bestFit="1" customWidth="1"/>
    <col min="3847" max="3848" width="8.28515625" bestFit="1" customWidth="1"/>
    <col min="3997" max="3999" width="11" customWidth="1"/>
    <col min="4000" max="4000" width="10.42578125" bestFit="1" customWidth="1"/>
    <col min="4001" max="4001" width="10.140625" bestFit="1" customWidth="1"/>
    <col min="4002" max="4002" width="9.42578125" bestFit="1" customWidth="1"/>
    <col min="4003" max="4003" width="11.85546875" customWidth="1"/>
    <col min="4004" max="4012" width="6.28515625" bestFit="1" customWidth="1"/>
    <col min="4013" max="4102" width="7.28515625" bestFit="1" customWidth="1"/>
    <col min="4103" max="4104" width="8.28515625" bestFit="1" customWidth="1"/>
    <col min="4253" max="4255" width="11" customWidth="1"/>
    <col min="4256" max="4256" width="10.42578125" bestFit="1" customWidth="1"/>
    <col min="4257" max="4257" width="10.140625" bestFit="1" customWidth="1"/>
    <col min="4258" max="4258" width="9.42578125" bestFit="1" customWidth="1"/>
    <col min="4259" max="4259" width="11.85546875" customWidth="1"/>
    <col min="4260" max="4268" width="6.28515625" bestFit="1" customWidth="1"/>
    <col min="4269" max="4358" width="7.28515625" bestFit="1" customWidth="1"/>
    <col min="4359" max="4360" width="8.28515625" bestFit="1" customWidth="1"/>
    <col min="4509" max="4511" width="11" customWidth="1"/>
    <col min="4512" max="4512" width="10.42578125" bestFit="1" customWidth="1"/>
    <col min="4513" max="4513" width="10.140625" bestFit="1" customWidth="1"/>
    <col min="4514" max="4514" width="9.42578125" bestFit="1" customWidth="1"/>
    <col min="4515" max="4515" width="11.85546875" customWidth="1"/>
    <col min="4516" max="4524" width="6.28515625" bestFit="1" customWidth="1"/>
    <col min="4525" max="4614" width="7.28515625" bestFit="1" customWidth="1"/>
    <col min="4615" max="4616" width="8.28515625" bestFit="1" customWidth="1"/>
    <col min="4765" max="4767" width="11" customWidth="1"/>
    <col min="4768" max="4768" width="10.42578125" bestFit="1" customWidth="1"/>
    <col min="4769" max="4769" width="10.140625" bestFit="1" customWidth="1"/>
    <col min="4770" max="4770" width="9.42578125" bestFit="1" customWidth="1"/>
    <col min="4771" max="4771" width="11.85546875" customWidth="1"/>
    <col min="4772" max="4780" width="6.28515625" bestFit="1" customWidth="1"/>
    <col min="4781" max="4870" width="7.28515625" bestFit="1" customWidth="1"/>
    <col min="4871" max="4872" width="8.28515625" bestFit="1" customWidth="1"/>
    <col min="5021" max="5023" width="11" customWidth="1"/>
    <col min="5024" max="5024" width="10.42578125" bestFit="1" customWidth="1"/>
    <col min="5025" max="5025" width="10.140625" bestFit="1" customWidth="1"/>
    <col min="5026" max="5026" width="9.42578125" bestFit="1" customWidth="1"/>
    <col min="5027" max="5027" width="11.85546875" customWidth="1"/>
    <col min="5028" max="5036" width="6.28515625" bestFit="1" customWidth="1"/>
    <col min="5037" max="5126" width="7.28515625" bestFit="1" customWidth="1"/>
    <col min="5127" max="5128" width="8.28515625" bestFit="1" customWidth="1"/>
    <col min="5277" max="5279" width="11" customWidth="1"/>
    <col min="5280" max="5280" width="10.42578125" bestFit="1" customWidth="1"/>
    <col min="5281" max="5281" width="10.140625" bestFit="1" customWidth="1"/>
    <col min="5282" max="5282" width="9.42578125" bestFit="1" customWidth="1"/>
    <col min="5283" max="5283" width="11.85546875" customWidth="1"/>
    <col min="5284" max="5292" width="6.28515625" bestFit="1" customWidth="1"/>
    <col min="5293" max="5382" width="7.28515625" bestFit="1" customWidth="1"/>
    <col min="5383" max="5384" width="8.28515625" bestFit="1" customWidth="1"/>
    <col min="5533" max="5535" width="11" customWidth="1"/>
    <col min="5536" max="5536" width="10.42578125" bestFit="1" customWidth="1"/>
    <col min="5537" max="5537" width="10.140625" bestFit="1" customWidth="1"/>
    <col min="5538" max="5538" width="9.42578125" bestFit="1" customWidth="1"/>
    <col min="5539" max="5539" width="11.85546875" customWidth="1"/>
    <col min="5540" max="5548" width="6.28515625" bestFit="1" customWidth="1"/>
    <col min="5549" max="5638" width="7.28515625" bestFit="1" customWidth="1"/>
    <col min="5639" max="5640" width="8.28515625" bestFit="1" customWidth="1"/>
    <col min="5789" max="5791" width="11" customWidth="1"/>
    <col min="5792" max="5792" width="10.42578125" bestFit="1" customWidth="1"/>
    <col min="5793" max="5793" width="10.140625" bestFit="1" customWidth="1"/>
    <col min="5794" max="5794" width="9.42578125" bestFit="1" customWidth="1"/>
    <col min="5795" max="5795" width="11.85546875" customWidth="1"/>
    <col min="5796" max="5804" width="6.28515625" bestFit="1" customWidth="1"/>
    <col min="5805" max="5894" width="7.28515625" bestFit="1" customWidth="1"/>
    <col min="5895" max="5896" width="8.28515625" bestFit="1" customWidth="1"/>
    <col min="6045" max="6047" width="11" customWidth="1"/>
    <col min="6048" max="6048" width="10.42578125" bestFit="1" customWidth="1"/>
    <col min="6049" max="6049" width="10.140625" bestFit="1" customWidth="1"/>
    <col min="6050" max="6050" width="9.42578125" bestFit="1" customWidth="1"/>
    <col min="6051" max="6051" width="11.85546875" customWidth="1"/>
    <col min="6052" max="6060" width="6.28515625" bestFit="1" customWidth="1"/>
    <col min="6061" max="6150" width="7.28515625" bestFit="1" customWidth="1"/>
    <col min="6151" max="6152" width="8.28515625" bestFit="1" customWidth="1"/>
    <col min="6301" max="6303" width="11" customWidth="1"/>
    <col min="6304" max="6304" width="10.42578125" bestFit="1" customWidth="1"/>
    <col min="6305" max="6305" width="10.140625" bestFit="1" customWidth="1"/>
    <col min="6306" max="6306" width="9.42578125" bestFit="1" customWidth="1"/>
    <col min="6307" max="6307" width="11.85546875" customWidth="1"/>
    <col min="6308" max="6316" width="6.28515625" bestFit="1" customWidth="1"/>
    <col min="6317" max="6406" width="7.28515625" bestFit="1" customWidth="1"/>
    <col min="6407" max="6408" width="8.28515625" bestFit="1" customWidth="1"/>
    <col min="6557" max="6559" width="11" customWidth="1"/>
    <col min="6560" max="6560" width="10.42578125" bestFit="1" customWidth="1"/>
    <col min="6561" max="6561" width="10.140625" bestFit="1" customWidth="1"/>
    <col min="6562" max="6562" width="9.42578125" bestFit="1" customWidth="1"/>
    <col min="6563" max="6563" width="11.85546875" customWidth="1"/>
    <col min="6564" max="6572" width="6.28515625" bestFit="1" customWidth="1"/>
    <col min="6573" max="6662" width="7.28515625" bestFit="1" customWidth="1"/>
    <col min="6663" max="6664" width="8.28515625" bestFit="1" customWidth="1"/>
    <col min="6813" max="6815" width="11" customWidth="1"/>
    <col min="6816" max="6816" width="10.42578125" bestFit="1" customWidth="1"/>
    <col min="6817" max="6817" width="10.140625" bestFit="1" customWidth="1"/>
    <col min="6818" max="6818" width="9.42578125" bestFit="1" customWidth="1"/>
    <col min="6819" max="6819" width="11.85546875" customWidth="1"/>
    <col min="6820" max="6828" width="6.28515625" bestFit="1" customWidth="1"/>
    <col min="6829" max="6918" width="7.28515625" bestFit="1" customWidth="1"/>
    <col min="6919" max="6920" width="8.28515625" bestFit="1" customWidth="1"/>
    <col min="7069" max="7071" width="11" customWidth="1"/>
    <col min="7072" max="7072" width="10.42578125" bestFit="1" customWidth="1"/>
    <col min="7073" max="7073" width="10.140625" bestFit="1" customWidth="1"/>
    <col min="7074" max="7074" width="9.42578125" bestFit="1" customWidth="1"/>
    <col min="7075" max="7075" width="11.85546875" customWidth="1"/>
    <col min="7076" max="7084" width="6.28515625" bestFit="1" customWidth="1"/>
    <col min="7085" max="7174" width="7.28515625" bestFit="1" customWidth="1"/>
    <col min="7175" max="7176" width="8.28515625" bestFit="1" customWidth="1"/>
    <col min="7325" max="7327" width="11" customWidth="1"/>
    <col min="7328" max="7328" width="10.42578125" bestFit="1" customWidth="1"/>
    <col min="7329" max="7329" width="10.140625" bestFit="1" customWidth="1"/>
    <col min="7330" max="7330" width="9.42578125" bestFit="1" customWidth="1"/>
    <col min="7331" max="7331" width="11.85546875" customWidth="1"/>
    <col min="7332" max="7340" width="6.28515625" bestFit="1" customWidth="1"/>
    <col min="7341" max="7430" width="7.28515625" bestFit="1" customWidth="1"/>
    <col min="7431" max="7432" width="8.28515625" bestFit="1" customWidth="1"/>
    <col min="7581" max="7583" width="11" customWidth="1"/>
    <col min="7584" max="7584" width="10.42578125" bestFit="1" customWidth="1"/>
    <col min="7585" max="7585" width="10.140625" bestFit="1" customWidth="1"/>
    <col min="7586" max="7586" width="9.42578125" bestFit="1" customWidth="1"/>
    <col min="7587" max="7587" width="11.85546875" customWidth="1"/>
    <col min="7588" max="7596" width="6.28515625" bestFit="1" customWidth="1"/>
    <col min="7597" max="7686" width="7.28515625" bestFit="1" customWidth="1"/>
    <col min="7687" max="7688" width="8.28515625" bestFit="1" customWidth="1"/>
    <col min="7837" max="7839" width="11" customWidth="1"/>
    <col min="7840" max="7840" width="10.42578125" bestFit="1" customWidth="1"/>
    <col min="7841" max="7841" width="10.140625" bestFit="1" customWidth="1"/>
    <col min="7842" max="7842" width="9.42578125" bestFit="1" customWidth="1"/>
    <col min="7843" max="7843" width="11.85546875" customWidth="1"/>
    <col min="7844" max="7852" width="6.28515625" bestFit="1" customWidth="1"/>
    <col min="7853" max="7942" width="7.28515625" bestFit="1" customWidth="1"/>
    <col min="7943" max="7944" width="8.28515625" bestFit="1" customWidth="1"/>
    <col min="8093" max="8095" width="11" customWidth="1"/>
    <col min="8096" max="8096" width="10.42578125" bestFit="1" customWidth="1"/>
    <col min="8097" max="8097" width="10.140625" bestFit="1" customWidth="1"/>
    <col min="8098" max="8098" width="9.42578125" bestFit="1" customWidth="1"/>
    <col min="8099" max="8099" width="11.85546875" customWidth="1"/>
    <col min="8100" max="8108" width="6.28515625" bestFit="1" customWidth="1"/>
    <col min="8109" max="8198" width="7.28515625" bestFit="1" customWidth="1"/>
    <col min="8199" max="8200" width="8.28515625" bestFit="1" customWidth="1"/>
    <col min="8349" max="8351" width="11" customWidth="1"/>
    <col min="8352" max="8352" width="10.42578125" bestFit="1" customWidth="1"/>
    <col min="8353" max="8353" width="10.140625" bestFit="1" customWidth="1"/>
    <col min="8354" max="8354" width="9.42578125" bestFit="1" customWidth="1"/>
    <col min="8355" max="8355" width="11.85546875" customWidth="1"/>
    <col min="8356" max="8364" width="6.28515625" bestFit="1" customWidth="1"/>
    <col min="8365" max="8454" width="7.28515625" bestFit="1" customWidth="1"/>
    <col min="8455" max="8456" width="8.28515625" bestFit="1" customWidth="1"/>
    <col min="8605" max="8607" width="11" customWidth="1"/>
    <col min="8608" max="8608" width="10.42578125" bestFit="1" customWidth="1"/>
    <col min="8609" max="8609" width="10.140625" bestFit="1" customWidth="1"/>
    <col min="8610" max="8610" width="9.42578125" bestFit="1" customWidth="1"/>
    <col min="8611" max="8611" width="11.85546875" customWidth="1"/>
    <col min="8612" max="8620" width="6.28515625" bestFit="1" customWidth="1"/>
    <col min="8621" max="8710" width="7.28515625" bestFit="1" customWidth="1"/>
    <col min="8711" max="8712" width="8.28515625" bestFit="1" customWidth="1"/>
    <col min="8861" max="8863" width="11" customWidth="1"/>
    <col min="8864" max="8864" width="10.42578125" bestFit="1" customWidth="1"/>
    <col min="8865" max="8865" width="10.140625" bestFit="1" customWidth="1"/>
    <col min="8866" max="8866" width="9.42578125" bestFit="1" customWidth="1"/>
    <col min="8867" max="8867" width="11.85546875" customWidth="1"/>
    <col min="8868" max="8876" width="6.28515625" bestFit="1" customWidth="1"/>
    <col min="8877" max="8966" width="7.28515625" bestFit="1" customWidth="1"/>
    <col min="8967" max="8968" width="8.28515625" bestFit="1" customWidth="1"/>
    <col min="9117" max="9119" width="11" customWidth="1"/>
    <col min="9120" max="9120" width="10.42578125" bestFit="1" customWidth="1"/>
    <col min="9121" max="9121" width="10.140625" bestFit="1" customWidth="1"/>
    <col min="9122" max="9122" width="9.42578125" bestFit="1" customWidth="1"/>
    <col min="9123" max="9123" width="11.85546875" customWidth="1"/>
    <col min="9124" max="9132" width="6.28515625" bestFit="1" customWidth="1"/>
    <col min="9133" max="9222" width="7.28515625" bestFit="1" customWidth="1"/>
    <col min="9223" max="9224" width="8.28515625" bestFit="1" customWidth="1"/>
    <col min="9373" max="9375" width="11" customWidth="1"/>
    <col min="9376" max="9376" width="10.42578125" bestFit="1" customWidth="1"/>
    <col min="9377" max="9377" width="10.140625" bestFit="1" customWidth="1"/>
    <col min="9378" max="9378" width="9.42578125" bestFit="1" customWidth="1"/>
    <col min="9379" max="9379" width="11.85546875" customWidth="1"/>
    <col min="9380" max="9388" width="6.28515625" bestFit="1" customWidth="1"/>
    <col min="9389" max="9478" width="7.28515625" bestFit="1" customWidth="1"/>
    <col min="9479" max="9480" width="8.28515625" bestFit="1" customWidth="1"/>
    <col min="9629" max="9631" width="11" customWidth="1"/>
    <col min="9632" max="9632" width="10.42578125" bestFit="1" customWidth="1"/>
    <col min="9633" max="9633" width="10.140625" bestFit="1" customWidth="1"/>
    <col min="9634" max="9634" width="9.42578125" bestFit="1" customWidth="1"/>
    <col min="9635" max="9635" width="11.85546875" customWidth="1"/>
    <col min="9636" max="9644" width="6.28515625" bestFit="1" customWidth="1"/>
    <col min="9645" max="9734" width="7.28515625" bestFit="1" customWidth="1"/>
    <col min="9735" max="9736" width="8.28515625" bestFit="1" customWidth="1"/>
    <col min="9885" max="9887" width="11" customWidth="1"/>
    <col min="9888" max="9888" width="10.42578125" bestFit="1" customWidth="1"/>
    <col min="9889" max="9889" width="10.140625" bestFit="1" customWidth="1"/>
    <col min="9890" max="9890" width="9.42578125" bestFit="1" customWidth="1"/>
    <col min="9891" max="9891" width="11.85546875" customWidth="1"/>
    <col min="9892" max="9900" width="6.28515625" bestFit="1" customWidth="1"/>
    <col min="9901" max="9990" width="7.28515625" bestFit="1" customWidth="1"/>
    <col min="9991" max="9992" width="8.28515625" bestFit="1" customWidth="1"/>
    <col min="10141" max="10143" width="11" customWidth="1"/>
    <col min="10144" max="10144" width="10.42578125" bestFit="1" customWidth="1"/>
    <col min="10145" max="10145" width="10.140625" bestFit="1" customWidth="1"/>
    <col min="10146" max="10146" width="9.42578125" bestFit="1" customWidth="1"/>
    <col min="10147" max="10147" width="11.85546875" customWidth="1"/>
    <col min="10148" max="10156" width="6.28515625" bestFit="1" customWidth="1"/>
    <col min="10157" max="10246" width="7.28515625" bestFit="1" customWidth="1"/>
    <col min="10247" max="10248" width="8.28515625" bestFit="1" customWidth="1"/>
    <col min="10397" max="10399" width="11" customWidth="1"/>
    <col min="10400" max="10400" width="10.42578125" bestFit="1" customWidth="1"/>
    <col min="10401" max="10401" width="10.140625" bestFit="1" customWidth="1"/>
    <col min="10402" max="10402" width="9.42578125" bestFit="1" customWidth="1"/>
    <col min="10403" max="10403" width="11.85546875" customWidth="1"/>
    <col min="10404" max="10412" width="6.28515625" bestFit="1" customWidth="1"/>
    <col min="10413" max="10502" width="7.28515625" bestFit="1" customWidth="1"/>
    <col min="10503" max="10504" width="8.28515625" bestFit="1" customWidth="1"/>
    <col min="10653" max="10655" width="11" customWidth="1"/>
    <col min="10656" max="10656" width="10.42578125" bestFit="1" customWidth="1"/>
    <col min="10657" max="10657" width="10.140625" bestFit="1" customWidth="1"/>
    <col min="10658" max="10658" width="9.42578125" bestFit="1" customWidth="1"/>
    <col min="10659" max="10659" width="11.85546875" customWidth="1"/>
    <col min="10660" max="10668" width="6.28515625" bestFit="1" customWidth="1"/>
    <col min="10669" max="10758" width="7.28515625" bestFit="1" customWidth="1"/>
    <col min="10759" max="10760" width="8.28515625" bestFit="1" customWidth="1"/>
    <col min="10909" max="10911" width="11" customWidth="1"/>
    <col min="10912" max="10912" width="10.42578125" bestFit="1" customWidth="1"/>
    <col min="10913" max="10913" width="10.140625" bestFit="1" customWidth="1"/>
    <col min="10914" max="10914" width="9.42578125" bestFit="1" customWidth="1"/>
    <col min="10915" max="10915" width="11.85546875" customWidth="1"/>
    <col min="10916" max="10924" width="6.28515625" bestFit="1" customWidth="1"/>
    <col min="10925" max="11014" width="7.28515625" bestFit="1" customWidth="1"/>
    <col min="11015" max="11016" width="8.28515625" bestFit="1" customWidth="1"/>
    <col min="11165" max="11167" width="11" customWidth="1"/>
    <col min="11168" max="11168" width="10.42578125" bestFit="1" customWidth="1"/>
    <col min="11169" max="11169" width="10.140625" bestFit="1" customWidth="1"/>
    <col min="11170" max="11170" width="9.42578125" bestFit="1" customWidth="1"/>
    <col min="11171" max="11171" width="11.85546875" customWidth="1"/>
    <col min="11172" max="11180" width="6.28515625" bestFit="1" customWidth="1"/>
    <col min="11181" max="11270" width="7.28515625" bestFit="1" customWidth="1"/>
    <col min="11271" max="11272" width="8.28515625" bestFit="1" customWidth="1"/>
    <col min="11421" max="11423" width="11" customWidth="1"/>
    <col min="11424" max="11424" width="10.42578125" bestFit="1" customWidth="1"/>
    <col min="11425" max="11425" width="10.140625" bestFit="1" customWidth="1"/>
    <col min="11426" max="11426" width="9.42578125" bestFit="1" customWidth="1"/>
    <col min="11427" max="11427" width="11.85546875" customWidth="1"/>
    <col min="11428" max="11436" width="6.28515625" bestFit="1" customWidth="1"/>
    <col min="11437" max="11526" width="7.28515625" bestFit="1" customWidth="1"/>
    <col min="11527" max="11528" width="8.28515625" bestFit="1" customWidth="1"/>
    <col min="11677" max="11679" width="11" customWidth="1"/>
    <col min="11680" max="11680" width="10.42578125" bestFit="1" customWidth="1"/>
    <col min="11681" max="11681" width="10.140625" bestFit="1" customWidth="1"/>
    <col min="11682" max="11682" width="9.42578125" bestFit="1" customWidth="1"/>
    <col min="11683" max="11683" width="11.85546875" customWidth="1"/>
    <col min="11684" max="11692" width="6.28515625" bestFit="1" customWidth="1"/>
    <col min="11693" max="11782" width="7.28515625" bestFit="1" customWidth="1"/>
    <col min="11783" max="11784" width="8.28515625" bestFit="1" customWidth="1"/>
    <col min="11933" max="11935" width="11" customWidth="1"/>
    <col min="11936" max="11936" width="10.42578125" bestFit="1" customWidth="1"/>
    <col min="11937" max="11937" width="10.140625" bestFit="1" customWidth="1"/>
    <col min="11938" max="11938" width="9.42578125" bestFit="1" customWidth="1"/>
    <col min="11939" max="11939" width="11.85546875" customWidth="1"/>
    <col min="11940" max="11948" width="6.28515625" bestFit="1" customWidth="1"/>
    <col min="11949" max="12038" width="7.28515625" bestFit="1" customWidth="1"/>
    <col min="12039" max="12040" width="8.28515625" bestFit="1" customWidth="1"/>
    <col min="12189" max="12191" width="11" customWidth="1"/>
    <col min="12192" max="12192" width="10.42578125" bestFit="1" customWidth="1"/>
    <col min="12193" max="12193" width="10.140625" bestFit="1" customWidth="1"/>
    <col min="12194" max="12194" width="9.42578125" bestFit="1" customWidth="1"/>
    <col min="12195" max="12195" width="11.85546875" customWidth="1"/>
    <col min="12196" max="12204" width="6.28515625" bestFit="1" customWidth="1"/>
    <col min="12205" max="12294" width="7.28515625" bestFit="1" customWidth="1"/>
    <col min="12295" max="12296" width="8.28515625" bestFit="1" customWidth="1"/>
    <col min="12445" max="12447" width="11" customWidth="1"/>
    <col min="12448" max="12448" width="10.42578125" bestFit="1" customWidth="1"/>
    <col min="12449" max="12449" width="10.140625" bestFit="1" customWidth="1"/>
    <col min="12450" max="12450" width="9.42578125" bestFit="1" customWidth="1"/>
    <col min="12451" max="12451" width="11.85546875" customWidth="1"/>
    <col min="12452" max="12460" width="6.28515625" bestFit="1" customWidth="1"/>
    <col min="12461" max="12550" width="7.28515625" bestFit="1" customWidth="1"/>
    <col min="12551" max="12552" width="8.28515625" bestFit="1" customWidth="1"/>
    <col min="12701" max="12703" width="11" customWidth="1"/>
    <col min="12704" max="12704" width="10.42578125" bestFit="1" customWidth="1"/>
    <col min="12705" max="12705" width="10.140625" bestFit="1" customWidth="1"/>
    <col min="12706" max="12706" width="9.42578125" bestFit="1" customWidth="1"/>
    <col min="12707" max="12707" width="11.85546875" customWidth="1"/>
    <col min="12708" max="12716" width="6.28515625" bestFit="1" customWidth="1"/>
    <col min="12717" max="12806" width="7.28515625" bestFit="1" customWidth="1"/>
    <col min="12807" max="12808" width="8.28515625" bestFit="1" customWidth="1"/>
    <col min="12957" max="12959" width="11" customWidth="1"/>
    <col min="12960" max="12960" width="10.42578125" bestFit="1" customWidth="1"/>
    <col min="12961" max="12961" width="10.140625" bestFit="1" customWidth="1"/>
    <col min="12962" max="12962" width="9.42578125" bestFit="1" customWidth="1"/>
    <col min="12963" max="12963" width="11.85546875" customWidth="1"/>
    <col min="12964" max="12972" width="6.28515625" bestFit="1" customWidth="1"/>
    <col min="12973" max="13062" width="7.28515625" bestFit="1" customWidth="1"/>
    <col min="13063" max="13064" width="8.28515625" bestFit="1" customWidth="1"/>
    <col min="13213" max="13215" width="11" customWidth="1"/>
    <col min="13216" max="13216" width="10.42578125" bestFit="1" customWidth="1"/>
    <col min="13217" max="13217" width="10.140625" bestFit="1" customWidth="1"/>
    <col min="13218" max="13218" width="9.42578125" bestFit="1" customWidth="1"/>
    <col min="13219" max="13219" width="11.85546875" customWidth="1"/>
    <col min="13220" max="13228" width="6.28515625" bestFit="1" customWidth="1"/>
    <col min="13229" max="13318" width="7.28515625" bestFit="1" customWidth="1"/>
    <col min="13319" max="13320" width="8.28515625" bestFit="1" customWidth="1"/>
    <col min="13469" max="13471" width="11" customWidth="1"/>
    <col min="13472" max="13472" width="10.42578125" bestFit="1" customWidth="1"/>
    <col min="13473" max="13473" width="10.140625" bestFit="1" customWidth="1"/>
    <col min="13474" max="13474" width="9.42578125" bestFit="1" customWidth="1"/>
    <col min="13475" max="13475" width="11.85546875" customWidth="1"/>
    <col min="13476" max="13484" width="6.28515625" bestFit="1" customWidth="1"/>
    <col min="13485" max="13574" width="7.28515625" bestFit="1" customWidth="1"/>
    <col min="13575" max="13576" width="8.28515625" bestFit="1" customWidth="1"/>
    <col min="13725" max="13727" width="11" customWidth="1"/>
    <col min="13728" max="13728" width="10.42578125" bestFit="1" customWidth="1"/>
    <col min="13729" max="13729" width="10.140625" bestFit="1" customWidth="1"/>
    <col min="13730" max="13730" width="9.42578125" bestFit="1" customWidth="1"/>
    <col min="13731" max="13731" width="11.85546875" customWidth="1"/>
    <col min="13732" max="13740" width="6.28515625" bestFit="1" customWidth="1"/>
    <col min="13741" max="13830" width="7.28515625" bestFit="1" customWidth="1"/>
    <col min="13831" max="13832" width="8.28515625" bestFit="1" customWidth="1"/>
    <col min="13981" max="13983" width="11" customWidth="1"/>
    <col min="13984" max="13984" width="10.42578125" bestFit="1" customWidth="1"/>
    <col min="13985" max="13985" width="10.140625" bestFit="1" customWidth="1"/>
    <col min="13986" max="13986" width="9.42578125" bestFit="1" customWidth="1"/>
    <col min="13987" max="13987" width="11.85546875" customWidth="1"/>
    <col min="13988" max="13996" width="6.28515625" bestFit="1" customWidth="1"/>
    <col min="13997" max="14086" width="7.28515625" bestFit="1" customWidth="1"/>
    <col min="14087" max="14088" width="8.28515625" bestFit="1" customWidth="1"/>
    <col min="14237" max="14239" width="11" customWidth="1"/>
    <col min="14240" max="14240" width="10.42578125" bestFit="1" customWidth="1"/>
    <col min="14241" max="14241" width="10.140625" bestFit="1" customWidth="1"/>
    <col min="14242" max="14242" width="9.42578125" bestFit="1" customWidth="1"/>
    <col min="14243" max="14243" width="11.85546875" customWidth="1"/>
    <col min="14244" max="14252" width="6.28515625" bestFit="1" customWidth="1"/>
    <col min="14253" max="14342" width="7.28515625" bestFit="1" customWidth="1"/>
    <col min="14343" max="14344" width="8.28515625" bestFit="1" customWidth="1"/>
    <col min="14493" max="14495" width="11" customWidth="1"/>
    <col min="14496" max="14496" width="10.42578125" bestFit="1" customWidth="1"/>
    <col min="14497" max="14497" width="10.140625" bestFit="1" customWidth="1"/>
    <col min="14498" max="14498" width="9.42578125" bestFit="1" customWidth="1"/>
    <col min="14499" max="14499" width="11.85546875" customWidth="1"/>
    <col min="14500" max="14508" width="6.28515625" bestFit="1" customWidth="1"/>
    <col min="14509" max="14598" width="7.28515625" bestFit="1" customWidth="1"/>
    <col min="14599" max="14600" width="8.28515625" bestFit="1" customWidth="1"/>
    <col min="14749" max="14751" width="11" customWidth="1"/>
    <col min="14752" max="14752" width="10.42578125" bestFit="1" customWidth="1"/>
    <col min="14753" max="14753" width="10.140625" bestFit="1" customWidth="1"/>
    <col min="14754" max="14754" width="9.42578125" bestFit="1" customWidth="1"/>
    <col min="14755" max="14755" width="11.85546875" customWidth="1"/>
    <col min="14756" max="14764" width="6.28515625" bestFit="1" customWidth="1"/>
    <col min="14765" max="14854" width="7.28515625" bestFit="1" customWidth="1"/>
    <col min="14855" max="14856" width="8.28515625" bestFit="1" customWidth="1"/>
    <col min="15005" max="15007" width="11" customWidth="1"/>
    <col min="15008" max="15008" width="10.42578125" bestFit="1" customWidth="1"/>
    <col min="15009" max="15009" width="10.140625" bestFit="1" customWidth="1"/>
    <col min="15010" max="15010" width="9.42578125" bestFit="1" customWidth="1"/>
    <col min="15011" max="15011" width="11.85546875" customWidth="1"/>
    <col min="15012" max="15020" width="6.28515625" bestFit="1" customWidth="1"/>
    <col min="15021" max="15110" width="7.28515625" bestFit="1" customWidth="1"/>
    <col min="15111" max="15112" width="8.28515625" bestFit="1" customWidth="1"/>
    <col min="15261" max="15263" width="11" customWidth="1"/>
    <col min="15264" max="15264" width="10.42578125" bestFit="1" customWidth="1"/>
    <col min="15265" max="15265" width="10.140625" bestFit="1" customWidth="1"/>
    <col min="15266" max="15266" width="9.42578125" bestFit="1" customWidth="1"/>
    <col min="15267" max="15267" width="11.85546875" customWidth="1"/>
    <col min="15268" max="15276" width="6.28515625" bestFit="1" customWidth="1"/>
    <col min="15277" max="15366" width="7.28515625" bestFit="1" customWidth="1"/>
    <col min="15367" max="15368" width="8.28515625" bestFit="1" customWidth="1"/>
    <col min="15517" max="15519" width="11" customWidth="1"/>
    <col min="15520" max="15520" width="10.42578125" bestFit="1" customWidth="1"/>
    <col min="15521" max="15521" width="10.140625" bestFit="1" customWidth="1"/>
    <col min="15522" max="15522" width="9.42578125" bestFit="1" customWidth="1"/>
    <col min="15523" max="15523" width="11.85546875" customWidth="1"/>
    <col min="15524" max="15532" width="6.28515625" bestFit="1" customWidth="1"/>
    <col min="15533" max="15622" width="7.28515625" bestFit="1" customWidth="1"/>
    <col min="15623" max="15624" width="8.28515625" bestFit="1" customWidth="1"/>
    <col min="15773" max="15775" width="11" customWidth="1"/>
    <col min="15776" max="15776" width="10.42578125" bestFit="1" customWidth="1"/>
    <col min="15777" max="15777" width="10.140625" bestFit="1" customWidth="1"/>
    <col min="15778" max="15778" width="9.42578125" bestFit="1" customWidth="1"/>
    <col min="15779" max="15779" width="11.85546875" customWidth="1"/>
    <col min="15780" max="15788" width="6.28515625" bestFit="1" customWidth="1"/>
    <col min="15789" max="15878" width="7.28515625" bestFit="1" customWidth="1"/>
    <col min="15879" max="15880" width="8.28515625" bestFit="1" customWidth="1"/>
    <col min="16029" max="16031" width="11" customWidth="1"/>
    <col min="16032" max="16032" width="10.42578125" bestFit="1" customWidth="1"/>
    <col min="16033" max="16033" width="10.140625" bestFit="1" customWidth="1"/>
    <col min="16034" max="16034" width="9.42578125" bestFit="1" customWidth="1"/>
    <col min="16035" max="16035" width="11.85546875" customWidth="1"/>
    <col min="16036" max="16044" width="6.28515625" bestFit="1" customWidth="1"/>
    <col min="16045" max="16134" width="7.28515625" bestFit="1" customWidth="1"/>
    <col min="16135" max="16136" width="8.28515625" bestFit="1" customWidth="1"/>
  </cols>
  <sheetData>
    <row r="1" spans="1:8">
      <c r="A1" s="236" t="s">
        <v>894</v>
      </c>
    </row>
    <row r="2" spans="1:8">
      <c r="A2" s="173"/>
    </row>
    <row r="3" spans="1:8">
      <c r="A3" s="164" t="s">
        <v>729</v>
      </c>
      <c r="B3" s="164" t="s">
        <v>0</v>
      </c>
      <c r="C3" s="167" t="s">
        <v>758</v>
      </c>
      <c r="D3" s="164" t="s">
        <v>759</v>
      </c>
      <c r="E3" s="165" t="s">
        <v>755</v>
      </c>
      <c r="F3" s="165" t="s">
        <v>754</v>
      </c>
      <c r="G3" s="165" t="s">
        <v>756</v>
      </c>
      <c r="H3" s="165" t="s">
        <v>757</v>
      </c>
    </row>
    <row r="4" spans="1:8">
      <c r="A4" s="164" t="s">
        <v>445</v>
      </c>
      <c r="B4" s="164" t="s">
        <v>3</v>
      </c>
      <c r="C4" s="167">
        <f t="shared" ref="C4:C67" si="0">IF(AND(B4=B3,D4=0.5),1,IF(AND(B4=B3,D3=0.5),2,D4))</f>
        <v>0</v>
      </c>
      <c r="D4" s="164">
        <v>0</v>
      </c>
      <c r="E4" s="165">
        <v>-0.53839571470224068</v>
      </c>
      <c r="F4" s="165">
        <v>0.92711777480296553</v>
      </c>
      <c r="G4" s="165">
        <v>0.2973948834069719</v>
      </c>
      <c r="H4" s="165"/>
    </row>
    <row r="5" spans="1:8">
      <c r="A5" s="164" t="s">
        <v>445</v>
      </c>
      <c r="B5" s="164" t="s">
        <v>3</v>
      </c>
      <c r="C5" s="167">
        <f t="shared" si="0"/>
        <v>1</v>
      </c>
      <c r="D5" s="164">
        <v>1</v>
      </c>
      <c r="E5" s="165">
        <v>0.2555625151517546</v>
      </c>
      <c r="F5" s="165">
        <v>0.92711777480296553</v>
      </c>
      <c r="G5" s="165">
        <v>0.70260511659302816</v>
      </c>
      <c r="H5" s="165">
        <v>-1.072173703920144</v>
      </c>
    </row>
    <row r="6" spans="1:8">
      <c r="A6" s="164" t="s">
        <v>445</v>
      </c>
      <c r="B6" s="164" t="s">
        <v>4</v>
      </c>
      <c r="C6" s="167">
        <f t="shared" si="0"/>
        <v>0</v>
      </c>
      <c r="D6" s="164">
        <v>0</v>
      </c>
      <c r="E6" s="165">
        <v>-0.35235354477439357</v>
      </c>
      <c r="F6" s="165">
        <v>0.85463760248114318</v>
      </c>
      <c r="G6" s="165">
        <v>0.60334830390701977</v>
      </c>
      <c r="H6" s="165"/>
    </row>
    <row r="7" spans="1:8">
      <c r="A7" s="164" t="s">
        <v>445</v>
      </c>
      <c r="B7" s="164" t="s">
        <v>4</v>
      </c>
      <c r="C7" s="167">
        <f t="shared" si="0"/>
        <v>1</v>
      </c>
      <c r="D7" s="164">
        <v>1</v>
      </c>
      <c r="E7" s="165">
        <v>0.68364917387451107</v>
      </c>
      <c r="F7" s="165">
        <v>0.85463760248114318</v>
      </c>
      <c r="G7" s="165">
        <v>0.39665169609298029</v>
      </c>
      <c r="H7" s="165">
        <v>0.46135978009165834</v>
      </c>
    </row>
    <row r="8" spans="1:8">
      <c r="A8" s="164" t="s">
        <v>445</v>
      </c>
      <c r="B8" s="164" t="s">
        <v>510</v>
      </c>
      <c r="C8" s="167">
        <f t="shared" si="0"/>
        <v>0</v>
      </c>
      <c r="D8" s="164">
        <v>0</v>
      </c>
      <c r="E8" s="165">
        <v>-0.77024463539029475</v>
      </c>
      <c r="F8" s="165">
        <v>0.91608506257257549</v>
      </c>
      <c r="G8" s="165">
        <v>0.31365808689078778</v>
      </c>
      <c r="H8" s="165"/>
    </row>
    <row r="9" spans="1:8">
      <c r="A9" s="164" t="s">
        <v>445</v>
      </c>
      <c r="B9" s="164" t="s">
        <v>510</v>
      </c>
      <c r="C9" s="167">
        <f t="shared" si="0"/>
        <v>1</v>
      </c>
      <c r="D9" s="164">
        <v>1</v>
      </c>
      <c r="E9" s="165">
        <v>0.29259865458607004</v>
      </c>
      <c r="F9" s="165">
        <v>0.91608506257257549</v>
      </c>
      <c r="G9" s="165">
        <v>0.68634191310921222</v>
      </c>
      <c r="H9" s="165">
        <v>-0.85713018169255517</v>
      </c>
    </row>
    <row r="10" spans="1:8">
      <c r="A10" s="164" t="s">
        <v>445</v>
      </c>
      <c r="B10" s="164" t="s">
        <v>511</v>
      </c>
      <c r="C10" s="167">
        <f t="shared" si="0"/>
        <v>0</v>
      </c>
      <c r="D10" s="164">
        <v>0</v>
      </c>
      <c r="E10" s="165">
        <v>-0.55350244640849988</v>
      </c>
      <c r="F10" s="165">
        <v>0.95684727145593118</v>
      </c>
      <c r="G10" s="165">
        <v>0.39083257024384205</v>
      </c>
      <c r="H10" s="165"/>
    </row>
    <row r="11" spans="1:8">
      <c r="A11" s="164" t="s">
        <v>445</v>
      </c>
      <c r="B11" s="164" t="s">
        <v>511</v>
      </c>
      <c r="C11" s="167">
        <f t="shared" si="0"/>
        <v>1</v>
      </c>
      <c r="D11" s="164">
        <v>1</v>
      </c>
      <c r="E11" s="165">
        <v>0.28662498628685462</v>
      </c>
      <c r="F11" s="165">
        <v>0.95684727145593118</v>
      </c>
      <c r="G11" s="165">
        <v>0.60916742975615801</v>
      </c>
      <c r="H11" s="165">
        <v>-0.61709962605195023</v>
      </c>
    </row>
    <row r="12" spans="1:8">
      <c r="A12" s="164" t="s">
        <v>445</v>
      </c>
      <c r="B12" s="164" t="s">
        <v>512</v>
      </c>
      <c r="C12" s="167">
        <f t="shared" si="0"/>
        <v>0</v>
      </c>
      <c r="D12" s="164">
        <v>0</v>
      </c>
      <c r="E12" s="165">
        <v>-0.22826574190137408</v>
      </c>
      <c r="F12" s="165">
        <v>0.83304608377448464</v>
      </c>
      <c r="G12" s="165">
        <v>0.76567177900155858</v>
      </c>
      <c r="H12" s="165"/>
    </row>
    <row r="13" spans="1:8">
      <c r="A13" s="164" t="s">
        <v>445</v>
      </c>
      <c r="B13" s="164" t="s">
        <v>512</v>
      </c>
      <c r="C13" s="167">
        <f t="shared" si="0"/>
        <v>1</v>
      </c>
      <c r="D13" s="164">
        <v>1</v>
      </c>
      <c r="E13" s="165">
        <v>0.88224087917565552</v>
      </c>
      <c r="F13" s="165">
        <v>0.83304608377448464</v>
      </c>
      <c r="G13" s="165">
        <v>0.23432822099844144</v>
      </c>
      <c r="H13" s="165">
        <v>1.066899283265391</v>
      </c>
    </row>
    <row r="14" spans="1:8">
      <c r="A14" s="164" t="s">
        <v>445</v>
      </c>
      <c r="B14" s="164" t="s">
        <v>513</v>
      </c>
      <c r="C14" s="167">
        <f t="shared" si="0"/>
        <v>0</v>
      </c>
      <c r="D14" s="164">
        <v>0</v>
      </c>
      <c r="E14" s="165">
        <v>-0.32213380164688232</v>
      </c>
      <c r="F14" s="165">
        <v>0.75249344361621007</v>
      </c>
      <c r="G14" s="165">
        <v>0.70912040563084699</v>
      </c>
      <c r="H14" s="165"/>
    </row>
    <row r="15" spans="1:8">
      <c r="A15" s="164" t="s">
        <v>445</v>
      </c>
      <c r="B15" s="164" t="s">
        <v>513</v>
      </c>
      <c r="C15" s="167">
        <f t="shared" si="0"/>
        <v>1</v>
      </c>
      <c r="D15" s="164">
        <v>0.5</v>
      </c>
      <c r="E15" s="165">
        <v>0.7697919296766188</v>
      </c>
      <c r="F15" s="165">
        <v>0.75249344361621007</v>
      </c>
      <c r="G15" s="165">
        <v>0.25473208894143962</v>
      </c>
      <c r="H15" s="165">
        <v>0.75475381215512261</v>
      </c>
    </row>
    <row r="16" spans="1:8">
      <c r="A16" s="164" t="s">
        <v>445</v>
      </c>
      <c r="B16" s="164" t="s">
        <v>513</v>
      </c>
      <c r="C16" s="167">
        <f t="shared" si="0"/>
        <v>2</v>
      </c>
      <c r="D16" s="164">
        <v>1</v>
      </c>
      <c r="E16" s="165">
        <v>1.8311220319092338</v>
      </c>
      <c r="F16" s="165">
        <v>0.75249344361621007</v>
      </c>
      <c r="G16" s="165">
        <v>3.6147505427713382E-2</v>
      </c>
      <c r="H16" s="165">
        <v>2.3422206959495049</v>
      </c>
    </row>
    <row r="17" spans="1:8">
      <c r="A17" s="164" t="s">
        <v>445</v>
      </c>
      <c r="B17" s="164" t="s">
        <v>514</v>
      </c>
      <c r="C17" s="167">
        <f t="shared" si="0"/>
        <v>0</v>
      </c>
      <c r="D17" s="164">
        <v>0</v>
      </c>
      <c r="E17" s="165">
        <v>-0.45973949511487572</v>
      </c>
      <c r="F17" s="165">
        <v>0.83849569690802772</v>
      </c>
      <c r="G17" s="165">
        <v>0.56750096284081575</v>
      </c>
      <c r="H17" s="165"/>
    </row>
    <row r="18" spans="1:8">
      <c r="A18" s="164" t="s">
        <v>445</v>
      </c>
      <c r="B18" s="164" t="s">
        <v>514</v>
      </c>
      <c r="C18" s="167">
        <f t="shared" si="0"/>
        <v>1</v>
      </c>
      <c r="D18" s="164">
        <v>1</v>
      </c>
      <c r="E18" s="165">
        <v>0.57864013765653977</v>
      </c>
      <c r="F18" s="165">
        <v>0.83849569690802772</v>
      </c>
      <c r="G18" s="165">
        <v>0.4324990371591842</v>
      </c>
      <c r="H18" s="165">
        <v>0.24338980442224323</v>
      </c>
    </row>
    <row r="19" spans="1:8">
      <c r="A19" s="164" t="s">
        <v>445</v>
      </c>
      <c r="B19" s="164" t="s">
        <v>515</v>
      </c>
      <c r="C19" s="167">
        <f t="shared" si="0"/>
        <v>0</v>
      </c>
      <c r="D19" s="164">
        <v>0</v>
      </c>
      <c r="E19" s="165">
        <v>-0.31633319469809196</v>
      </c>
      <c r="F19" s="165">
        <v>0.81287352987290018</v>
      </c>
      <c r="G19" s="165">
        <v>0.7668517820896571</v>
      </c>
      <c r="H19" s="165"/>
    </row>
    <row r="20" spans="1:8">
      <c r="A20" s="164" t="s">
        <v>445</v>
      </c>
      <c r="B20" s="164" t="s">
        <v>515</v>
      </c>
      <c r="C20" s="167">
        <f t="shared" si="0"/>
        <v>1</v>
      </c>
      <c r="D20" s="164">
        <v>1</v>
      </c>
      <c r="E20" s="165">
        <v>0.99472117228527479</v>
      </c>
      <c r="F20" s="165">
        <v>0.81287352987290018</v>
      </c>
      <c r="G20" s="165">
        <v>0.23314821791034301</v>
      </c>
      <c r="H20" s="165">
        <v>0.93925875691783034</v>
      </c>
    </row>
    <row r="21" spans="1:8">
      <c r="A21" s="164" t="s">
        <v>445</v>
      </c>
      <c r="B21" s="164" t="s">
        <v>516</v>
      </c>
      <c r="C21" s="167">
        <f t="shared" si="0"/>
        <v>0</v>
      </c>
      <c r="D21" s="164">
        <v>0</v>
      </c>
      <c r="E21" s="165">
        <v>-0.25840595087730878</v>
      </c>
      <c r="F21" s="165">
        <v>0.82347369530681813</v>
      </c>
      <c r="G21" s="165">
        <v>0.81465534088937719</v>
      </c>
      <c r="H21" s="165"/>
    </row>
    <row r="22" spans="1:8">
      <c r="A22" s="164" t="s">
        <v>445</v>
      </c>
      <c r="B22" s="164" t="s">
        <v>516</v>
      </c>
      <c r="C22" s="167">
        <f t="shared" si="0"/>
        <v>1</v>
      </c>
      <c r="D22" s="164">
        <v>0.5</v>
      </c>
      <c r="E22" s="165">
        <v>1.1366988326485861</v>
      </c>
      <c r="F22" s="165">
        <v>0.82347369530681813</v>
      </c>
      <c r="G22" s="165">
        <v>9.3751413291226646E-2</v>
      </c>
      <c r="H22" s="165">
        <v>1.4900723627635697</v>
      </c>
    </row>
    <row r="23" spans="1:8">
      <c r="A23" s="164" t="s">
        <v>445</v>
      </c>
      <c r="B23" s="164" t="s">
        <v>516</v>
      </c>
      <c r="C23" s="167">
        <f t="shared" si="0"/>
        <v>2</v>
      </c>
      <c r="D23" s="164">
        <v>1</v>
      </c>
      <c r="E23" s="165">
        <v>1.0985431087435089</v>
      </c>
      <c r="F23" s="165">
        <v>0.82347369530681813</v>
      </c>
      <c r="G23" s="165">
        <v>9.159324581939618E-2</v>
      </c>
      <c r="H23" s="165">
        <v>0.70372189616878944</v>
      </c>
    </row>
    <row r="24" spans="1:8">
      <c r="A24" s="164" t="s">
        <v>445</v>
      </c>
      <c r="B24" s="164" t="s">
        <v>517</v>
      </c>
      <c r="C24" s="167">
        <f t="shared" si="0"/>
        <v>0</v>
      </c>
      <c r="D24" s="164">
        <v>0</v>
      </c>
      <c r="E24" s="165">
        <v>-0.37042607738207578</v>
      </c>
      <c r="F24" s="165">
        <v>0.86588828579339461</v>
      </c>
      <c r="G24" s="165">
        <v>0.50862477093812009</v>
      </c>
      <c r="H24" s="165"/>
    </row>
    <row r="25" spans="1:8">
      <c r="A25" s="164" t="s">
        <v>445</v>
      </c>
      <c r="B25" s="164" t="s">
        <v>517</v>
      </c>
      <c r="C25" s="167">
        <f t="shared" si="0"/>
        <v>1</v>
      </c>
      <c r="D25" s="164">
        <v>1</v>
      </c>
      <c r="E25" s="165">
        <v>0.47952231789363342</v>
      </c>
      <c r="F25" s="165">
        <v>0.86588828579339461</v>
      </c>
      <c r="G25" s="165">
        <v>0.49137522906187991</v>
      </c>
      <c r="H25" s="165">
        <v>8.4983716291036154E-2</v>
      </c>
    </row>
    <row r="26" spans="1:8">
      <c r="A26" s="164" t="s">
        <v>445</v>
      </c>
      <c r="B26" s="164" t="s">
        <v>518</v>
      </c>
      <c r="C26" s="167">
        <f t="shared" si="0"/>
        <v>0</v>
      </c>
      <c r="D26" s="164">
        <v>0</v>
      </c>
      <c r="E26" s="165">
        <v>-0.13174164735404853</v>
      </c>
      <c r="F26" s="165">
        <v>0.89368654481497667</v>
      </c>
      <c r="G26" s="165">
        <v>0.78567198970094954</v>
      </c>
      <c r="H26" s="165"/>
    </row>
    <row r="27" spans="1:8">
      <c r="A27" s="164" t="s">
        <v>445</v>
      </c>
      <c r="B27" s="164" t="s">
        <v>518</v>
      </c>
      <c r="C27" s="167">
        <f t="shared" si="0"/>
        <v>1</v>
      </c>
      <c r="D27" s="164">
        <v>1</v>
      </c>
      <c r="E27" s="165">
        <v>0.73065969674658837</v>
      </c>
      <c r="F27" s="165">
        <v>0.89368654481497667</v>
      </c>
      <c r="G27" s="165">
        <v>0.21432801029905033</v>
      </c>
      <c r="H27" s="165">
        <v>1.5025010345829419</v>
      </c>
    </row>
    <row r="28" spans="1:8">
      <c r="A28" s="164" t="s">
        <v>445</v>
      </c>
      <c r="B28" s="164" t="s">
        <v>519</v>
      </c>
      <c r="C28" s="167">
        <f t="shared" si="0"/>
        <v>0</v>
      </c>
      <c r="D28" s="164">
        <v>0</v>
      </c>
      <c r="E28" s="165">
        <v>-0.92556228707316035</v>
      </c>
      <c r="F28" s="165">
        <v>0.7981728313177977</v>
      </c>
      <c r="G28" s="165">
        <v>0.2352163045635621</v>
      </c>
      <c r="H28" s="165"/>
    </row>
    <row r="29" spans="1:8">
      <c r="A29" s="164" t="s">
        <v>445</v>
      </c>
      <c r="B29" s="164" t="s">
        <v>519</v>
      </c>
      <c r="C29" s="167">
        <f t="shared" si="0"/>
        <v>1</v>
      </c>
      <c r="D29" s="164">
        <v>1</v>
      </c>
      <c r="E29" s="165">
        <v>0.34359199941344026</v>
      </c>
      <c r="F29" s="165">
        <v>0.7981728313177977</v>
      </c>
      <c r="G29" s="165">
        <v>0.76478369543643798</v>
      </c>
      <c r="H29" s="165">
        <v>-0.88285401439338984</v>
      </c>
    </row>
    <row r="30" spans="1:8">
      <c r="A30" s="164" t="s">
        <v>445</v>
      </c>
      <c r="B30" s="164" t="s">
        <v>520</v>
      </c>
      <c r="C30" s="167">
        <f t="shared" si="0"/>
        <v>0</v>
      </c>
      <c r="D30" s="164">
        <v>0</v>
      </c>
      <c r="E30" s="165">
        <v>-0.34432536878616138</v>
      </c>
      <c r="F30" s="165">
        <v>0.81694458501282663</v>
      </c>
      <c r="G30" s="165">
        <v>0.62711221579623322</v>
      </c>
      <c r="H30" s="165"/>
    </row>
    <row r="31" spans="1:8">
      <c r="A31" s="164" t="s">
        <v>445</v>
      </c>
      <c r="B31" s="164" t="s">
        <v>520</v>
      </c>
      <c r="C31" s="167">
        <f t="shared" si="0"/>
        <v>1</v>
      </c>
      <c r="D31" s="164">
        <v>1</v>
      </c>
      <c r="E31" s="165">
        <v>0.72176302555978689</v>
      </c>
      <c r="F31" s="165">
        <v>0.81694458501282663</v>
      </c>
      <c r="G31" s="165">
        <v>0.37288778420376678</v>
      </c>
      <c r="H31" s="165">
        <v>0.51415688161885709</v>
      </c>
    </row>
    <row r="32" spans="1:8">
      <c r="A32" s="164" t="s">
        <v>445</v>
      </c>
      <c r="B32" s="164" t="s">
        <v>521</v>
      </c>
      <c r="C32" s="167">
        <f t="shared" si="0"/>
        <v>0</v>
      </c>
      <c r="D32" s="164">
        <v>0</v>
      </c>
      <c r="E32" s="165">
        <v>-0.78722685108019985</v>
      </c>
      <c r="F32" s="165">
        <v>0.85293519864385969</v>
      </c>
      <c r="G32" s="165">
        <v>0.2691580062132799</v>
      </c>
      <c r="H32" s="165"/>
    </row>
    <row r="33" spans="1:8">
      <c r="A33" s="164" t="s">
        <v>445</v>
      </c>
      <c r="B33" s="164" t="s">
        <v>521</v>
      </c>
      <c r="C33" s="167">
        <f t="shared" si="0"/>
        <v>1</v>
      </c>
      <c r="D33" s="164">
        <v>1</v>
      </c>
      <c r="E33" s="165">
        <v>0.3774615204185377</v>
      </c>
      <c r="F33" s="165">
        <v>0.85293519864385969</v>
      </c>
      <c r="G33" s="165">
        <v>0.73084199378672021</v>
      </c>
      <c r="H33" s="165">
        <v>-0.82882403283532913</v>
      </c>
    </row>
    <row r="34" spans="1:8">
      <c r="A34" s="164" t="s">
        <v>445</v>
      </c>
      <c r="B34" s="164" t="s">
        <v>522</v>
      </c>
      <c r="C34" s="167">
        <f t="shared" si="0"/>
        <v>0</v>
      </c>
      <c r="D34" s="164">
        <v>0</v>
      </c>
      <c r="E34" s="165">
        <v>-0.32392577466208111</v>
      </c>
      <c r="F34" s="165">
        <v>0.86309000374242018</v>
      </c>
      <c r="G34" s="165">
        <v>0.67019904049557844</v>
      </c>
      <c r="H34" s="165"/>
    </row>
    <row r="35" spans="1:8">
      <c r="A35" s="164" t="s">
        <v>445</v>
      </c>
      <c r="B35" s="164" t="s">
        <v>522</v>
      </c>
      <c r="C35" s="167">
        <f t="shared" si="0"/>
        <v>1</v>
      </c>
      <c r="D35" s="164">
        <v>0.5</v>
      </c>
      <c r="E35" s="165">
        <v>0.58420624081622685</v>
      </c>
      <c r="F35" s="165">
        <v>0.86309000374242018</v>
      </c>
      <c r="G35" s="165">
        <v>0.27432567134653485</v>
      </c>
      <c r="H35" s="165">
        <v>0.86286432496965948</v>
      </c>
    </row>
    <row r="36" spans="1:8">
      <c r="A36" s="164" t="s">
        <v>445</v>
      </c>
      <c r="B36" s="164" t="s">
        <v>522</v>
      </c>
      <c r="C36" s="167">
        <f t="shared" si="0"/>
        <v>2</v>
      </c>
      <c r="D36" s="164">
        <v>1</v>
      </c>
      <c r="E36" s="165">
        <v>0.97550483256651122</v>
      </c>
      <c r="F36" s="165">
        <v>0.86309000374242018</v>
      </c>
      <c r="G36" s="165">
        <v>5.5475288157886701E-2</v>
      </c>
      <c r="H36" s="165">
        <v>3.8227260266404581</v>
      </c>
    </row>
    <row r="37" spans="1:8">
      <c r="A37" s="164" t="s">
        <v>445</v>
      </c>
      <c r="B37" s="164" t="s">
        <v>523</v>
      </c>
      <c r="C37" s="167">
        <f t="shared" si="0"/>
        <v>0</v>
      </c>
      <c r="D37" s="164">
        <v>0</v>
      </c>
      <c r="E37" s="165">
        <v>-0.60971587003249872</v>
      </c>
      <c r="F37" s="165">
        <v>0.8157259398309139</v>
      </c>
      <c r="G37" s="165">
        <v>0.36610473548746703</v>
      </c>
      <c r="H37" s="165"/>
    </row>
    <row r="38" spans="1:8">
      <c r="A38" s="164" t="s">
        <v>445</v>
      </c>
      <c r="B38" s="164" t="s">
        <v>523</v>
      </c>
      <c r="C38" s="167">
        <f t="shared" si="0"/>
        <v>1</v>
      </c>
      <c r="D38" s="164">
        <v>1</v>
      </c>
      <c r="E38" s="165">
        <v>0.3520242267900151</v>
      </c>
      <c r="F38" s="165">
        <v>0.8157259398309139</v>
      </c>
      <c r="G38" s="165">
        <v>0.63389526451253297</v>
      </c>
      <c r="H38" s="165">
        <v>-0.50866327347641249</v>
      </c>
    </row>
    <row r="39" spans="1:8">
      <c r="A39" s="164" t="s">
        <v>445</v>
      </c>
      <c r="B39" s="164" t="s">
        <v>524</v>
      </c>
      <c r="C39" s="167">
        <f t="shared" si="0"/>
        <v>0</v>
      </c>
      <c r="D39" s="164">
        <v>0</v>
      </c>
      <c r="E39" s="165">
        <v>-1.0167218039093178</v>
      </c>
      <c r="F39" s="165">
        <v>0.8547076893376836</v>
      </c>
      <c r="G39" s="165">
        <v>0.12604769899961188</v>
      </c>
      <c r="H39" s="165"/>
    </row>
    <row r="40" spans="1:8">
      <c r="A40" s="164" t="s">
        <v>445</v>
      </c>
      <c r="B40" s="164" t="s">
        <v>524</v>
      </c>
      <c r="C40" s="167">
        <f t="shared" si="0"/>
        <v>1</v>
      </c>
      <c r="D40" s="164">
        <v>1</v>
      </c>
      <c r="E40" s="165">
        <v>0.14699843821526878</v>
      </c>
      <c r="F40" s="165">
        <v>0.8547076893376836</v>
      </c>
      <c r="G40" s="165">
        <v>0.87395230100038812</v>
      </c>
      <c r="H40" s="165">
        <v>-1.6504148167029755</v>
      </c>
    </row>
    <row r="41" spans="1:8">
      <c r="A41" s="164" t="s">
        <v>445</v>
      </c>
      <c r="B41" s="164" t="s">
        <v>525</v>
      </c>
      <c r="C41" s="167">
        <f t="shared" si="0"/>
        <v>0</v>
      </c>
      <c r="D41" s="164">
        <v>0</v>
      </c>
      <c r="E41" s="165">
        <v>-0.57671688854160486</v>
      </c>
      <c r="F41" s="165">
        <v>0.80265525849311237</v>
      </c>
      <c r="G41" s="165">
        <v>0.41912569514355319</v>
      </c>
      <c r="H41" s="165"/>
    </row>
    <row r="42" spans="1:8">
      <c r="A42" s="164" t="s">
        <v>445</v>
      </c>
      <c r="B42" s="164" t="s">
        <v>525</v>
      </c>
      <c r="C42" s="167">
        <f t="shared" si="0"/>
        <v>1</v>
      </c>
      <c r="D42" s="164">
        <v>1</v>
      </c>
      <c r="E42" s="165">
        <v>0.4112933655943517</v>
      </c>
      <c r="F42" s="165">
        <v>0.80265525849311237</v>
      </c>
      <c r="G42" s="165">
        <v>0.58087430485644687</v>
      </c>
      <c r="H42" s="165">
        <v>-0.29552482171881556</v>
      </c>
    </row>
    <row r="43" spans="1:8">
      <c r="A43" s="164" t="s">
        <v>445</v>
      </c>
      <c r="B43" s="164" t="s">
        <v>5</v>
      </c>
      <c r="C43" s="167">
        <f t="shared" si="0"/>
        <v>0</v>
      </c>
      <c r="D43" s="164">
        <v>0</v>
      </c>
      <c r="E43" s="165">
        <v>-0.74377793833847805</v>
      </c>
      <c r="F43" s="165">
        <v>0.88909011390483317</v>
      </c>
      <c r="G43" s="165">
        <v>0.26517917590166895</v>
      </c>
      <c r="H43" s="165"/>
    </row>
    <row r="44" spans="1:8">
      <c r="A44" s="164" t="s">
        <v>445</v>
      </c>
      <c r="B44" s="164" t="s">
        <v>5</v>
      </c>
      <c r="C44" s="167">
        <f t="shared" si="0"/>
        <v>1</v>
      </c>
      <c r="D44" s="164">
        <v>1</v>
      </c>
      <c r="E44" s="165">
        <v>0.30942569912221113</v>
      </c>
      <c r="F44" s="165">
        <v>0.88909011390483317</v>
      </c>
      <c r="G44" s="165">
        <v>0.73482082409833105</v>
      </c>
      <c r="H44" s="165">
        <v>-0.98215167601512121</v>
      </c>
    </row>
    <row r="45" spans="1:8">
      <c r="A45" s="164" t="s">
        <v>445</v>
      </c>
      <c r="B45" s="164" t="s">
        <v>526</v>
      </c>
      <c r="C45" s="167">
        <f t="shared" si="0"/>
        <v>0</v>
      </c>
      <c r="D45" s="164">
        <v>0</v>
      </c>
      <c r="E45" s="165">
        <v>-0.85972392704490685</v>
      </c>
      <c r="F45" s="165">
        <v>0.83668356628077001</v>
      </c>
      <c r="G45" s="165">
        <v>0.20286230787819562</v>
      </c>
      <c r="H45" s="165"/>
    </row>
    <row r="46" spans="1:8">
      <c r="A46" s="164" t="s">
        <v>445</v>
      </c>
      <c r="B46" s="164" t="s">
        <v>526</v>
      </c>
      <c r="C46" s="167">
        <f t="shared" si="0"/>
        <v>1</v>
      </c>
      <c r="D46" s="164">
        <v>0.5</v>
      </c>
      <c r="E46" s="165">
        <v>-0.19256130350379672</v>
      </c>
      <c r="F46" s="165">
        <v>0.83668356628077001</v>
      </c>
      <c r="G46" s="165">
        <v>0.25443489998968988</v>
      </c>
      <c r="H46" s="165">
        <v>-0.76382260276847158</v>
      </c>
    </row>
    <row r="47" spans="1:8">
      <c r="A47" s="164" t="s">
        <v>445</v>
      </c>
      <c r="B47" s="164" t="s">
        <v>526</v>
      </c>
      <c r="C47" s="167">
        <f t="shared" si="0"/>
        <v>2</v>
      </c>
      <c r="D47" s="164">
        <v>1</v>
      </c>
      <c r="E47" s="165">
        <v>0.53770379348688357</v>
      </c>
      <c r="F47" s="165">
        <v>0.83668356628077001</v>
      </c>
      <c r="G47" s="165">
        <v>0.54270279213211448</v>
      </c>
      <c r="H47" s="165">
        <v>-0.55359191645984429</v>
      </c>
    </row>
    <row r="48" spans="1:8">
      <c r="A48" s="164" t="s">
        <v>445</v>
      </c>
      <c r="B48" s="164" t="s">
        <v>527</v>
      </c>
      <c r="C48" s="167">
        <f t="shared" si="0"/>
        <v>0</v>
      </c>
      <c r="D48" s="164">
        <v>0</v>
      </c>
      <c r="E48" s="165">
        <v>-0.84406960221637761</v>
      </c>
      <c r="F48" s="165">
        <v>0.85745037083823328</v>
      </c>
      <c r="G48" s="165">
        <v>0.2212948140914143</v>
      </c>
      <c r="H48" s="165"/>
    </row>
    <row r="49" spans="1:8">
      <c r="A49" s="164" t="s">
        <v>445</v>
      </c>
      <c r="B49" s="164" t="s">
        <v>527</v>
      </c>
      <c r="C49" s="167">
        <f t="shared" si="0"/>
        <v>1</v>
      </c>
      <c r="D49" s="164">
        <v>0.5</v>
      </c>
      <c r="E49" s="165">
        <v>-0.23612543481781306</v>
      </c>
      <c r="F49" s="165">
        <v>0.85745037083823328</v>
      </c>
      <c r="G49" s="165">
        <v>0.20128541908401593</v>
      </c>
      <c r="H49" s="165">
        <v>-0.42548449940728178</v>
      </c>
    </row>
    <row r="50" spans="1:8">
      <c r="A50" s="164" t="s">
        <v>445</v>
      </c>
      <c r="B50" s="164" t="s">
        <v>527</v>
      </c>
      <c r="C50" s="167">
        <f t="shared" si="0"/>
        <v>2</v>
      </c>
      <c r="D50" s="164">
        <v>1</v>
      </c>
      <c r="E50" s="165">
        <v>0.4312849879989808</v>
      </c>
      <c r="F50" s="165">
        <v>0.85745037083823328</v>
      </c>
      <c r="G50" s="165">
        <v>0.57741976682456986</v>
      </c>
      <c r="H50" s="165">
        <v>-1.0633394099543199</v>
      </c>
    </row>
    <row r="51" spans="1:8">
      <c r="A51" s="164" t="s">
        <v>445</v>
      </c>
      <c r="B51" s="164" t="s">
        <v>528</v>
      </c>
      <c r="C51" s="167">
        <f t="shared" si="0"/>
        <v>0</v>
      </c>
      <c r="D51" s="164">
        <v>0</v>
      </c>
      <c r="E51" s="165">
        <v>-0.31515330431406269</v>
      </c>
      <c r="F51" s="165">
        <v>0.8253393807648064</v>
      </c>
      <c r="G51" s="165">
        <v>0.68035121526758346</v>
      </c>
      <c r="H51" s="165"/>
    </row>
    <row r="52" spans="1:8">
      <c r="A52" s="164" t="s">
        <v>445</v>
      </c>
      <c r="B52" s="164" t="s">
        <v>528</v>
      </c>
      <c r="C52" s="167">
        <f t="shared" si="0"/>
        <v>1</v>
      </c>
      <c r="D52" s="164">
        <v>0.5</v>
      </c>
      <c r="E52" s="165">
        <v>0.77935402532469134</v>
      </c>
      <c r="F52" s="165">
        <v>0.8253393807648064</v>
      </c>
      <c r="G52" s="165">
        <v>0.18446421708531546</v>
      </c>
      <c r="H52" s="165">
        <v>1.0443847488989817</v>
      </c>
    </row>
    <row r="53" spans="1:8">
      <c r="A53" s="164" t="s">
        <v>445</v>
      </c>
      <c r="B53" s="164" t="s">
        <v>528</v>
      </c>
      <c r="C53" s="167">
        <f t="shared" si="0"/>
        <v>2</v>
      </c>
      <c r="D53" s="164">
        <v>1</v>
      </c>
      <c r="E53" s="165">
        <v>1.0697225578904155</v>
      </c>
      <c r="F53" s="165">
        <v>0.8253393807648064</v>
      </c>
      <c r="G53" s="165">
        <v>0.13518456764710107</v>
      </c>
      <c r="H53" s="165">
        <v>1.6536882218878635</v>
      </c>
    </row>
    <row r="54" spans="1:8">
      <c r="A54" s="164" t="s">
        <v>445</v>
      </c>
      <c r="B54" s="164" t="s">
        <v>529</v>
      </c>
      <c r="C54" s="167">
        <f t="shared" si="0"/>
        <v>0</v>
      </c>
      <c r="D54" s="164">
        <v>0</v>
      </c>
      <c r="E54" s="165">
        <v>-0.34305449630809393</v>
      </c>
      <c r="F54" s="165">
        <v>0.82737423202523142</v>
      </c>
      <c r="G54" s="165">
        <v>0.70450996156414591</v>
      </c>
      <c r="H54" s="165"/>
    </row>
    <row r="55" spans="1:8">
      <c r="A55" s="164" t="s">
        <v>445</v>
      </c>
      <c r="B55" s="164" t="s">
        <v>529</v>
      </c>
      <c r="C55" s="167">
        <f t="shared" si="0"/>
        <v>1</v>
      </c>
      <c r="D55" s="164">
        <v>0.5</v>
      </c>
      <c r="E55" s="165">
        <v>0.74820558022873895</v>
      </c>
      <c r="F55" s="165">
        <v>0.82737423202523142</v>
      </c>
      <c r="G55" s="165">
        <v>0.16610467786445951</v>
      </c>
      <c r="H55" s="165">
        <v>1.1089523504765959</v>
      </c>
    </row>
    <row r="56" spans="1:8">
      <c r="A56" s="164" t="s">
        <v>445</v>
      </c>
      <c r="B56" s="164" t="s">
        <v>529</v>
      </c>
      <c r="C56" s="167">
        <f t="shared" si="0"/>
        <v>2</v>
      </c>
      <c r="D56" s="164">
        <v>1</v>
      </c>
      <c r="E56" s="165">
        <v>1.0562834525629123</v>
      </c>
      <c r="F56" s="165">
        <v>0.82737423202523142</v>
      </c>
      <c r="G56" s="165">
        <v>0.12938536057139463</v>
      </c>
      <c r="H56" s="165">
        <v>1.4573503416477291</v>
      </c>
    </row>
    <row r="57" spans="1:8">
      <c r="A57" s="164" t="s">
        <v>445</v>
      </c>
      <c r="B57" s="164" t="s">
        <v>6</v>
      </c>
      <c r="C57" s="167">
        <f t="shared" si="0"/>
        <v>0</v>
      </c>
      <c r="D57" s="164">
        <v>0</v>
      </c>
      <c r="E57" s="165">
        <v>-0.51245050409572102</v>
      </c>
      <c r="F57" s="165">
        <v>0.91905018647027514</v>
      </c>
      <c r="G57" s="165">
        <v>0.35611345598752564</v>
      </c>
      <c r="H57" s="165"/>
    </row>
    <row r="58" spans="1:8">
      <c r="A58" s="164" t="s">
        <v>445</v>
      </c>
      <c r="B58" s="164" t="s">
        <v>6</v>
      </c>
      <c r="C58" s="167">
        <f t="shared" si="0"/>
        <v>1</v>
      </c>
      <c r="D58" s="164">
        <v>1</v>
      </c>
      <c r="E58" s="165">
        <v>0.33425941882009702</v>
      </c>
      <c r="F58" s="165">
        <v>0.91905018647027514</v>
      </c>
      <c r="G58" s="165">
        <v>0.64388654401247447</v>
      </c>
      <c r="H58" s="165">
        <v>-0.67993005767537196</v>
      </c>
    </row>
    <row r="59" spans="1:8">
      <c r="A59" s="164" t="s">
        <v>445</v>
      </c>
      <c r="B59" s="164" t="s">
        <v>530</v>
      </c>
      <c r="C59" s="167">
        <f t="shared" si="0"/>
        <v>0</v>
      </c>
      <c r="D59" s="164">
        <v>0</v>
      </c>
      <c r="E59" s="165">
        <v>-0.42975412078350927</v>
      </c>
      <c r="F59" s="165">
        <v>0.82231818287831582</v>
      </c>
      <c r="G59" s="165">
        <v>0.33963160753186827</v>
      </c>
      <c r="H59" s="165"/>
    </row>
    <row r="60" spans="1:8">
      <c r="A60" s="164" t="s">
        <v>445</v>
      </c>
      <c r="B60" s="164" t="s">
        <v>530</v>
      </c>
      <c r="C60" s="167">
        <f t="shared" si="0"/>
        <v>1</v>
      </c>
      <c r="D60" s="164">
        <v>1</v>
      </c>
      <c r="E60" s="165">
        <v>0.34430033135672022</v>
      </c>
      <c r="F60" s="165">
        <v>0.82231818287831582</v>
      </c>
      <c r="G60" s="165">
        <v>0.66036839246813184</v>
      </c>
      <c r="H60" s="165">
        <v>-0.62360944942553009</v>
      </c>
    </row>
    <row r="61" spans="1:8">
      <c r="A61" s="164" t="s">
        <v>445</v>
      </c>
      <c r="B61" s="164" t="s">
        <v>531</v>
      </c>
      <c r="C61" s="167">
        <f t="shared" si="0"/>
        <v>0</v>
      </c>
      <c r="D61" s="164">
        <v>0</v>
      </c>
      <c r="E61" s="165">
        <v>-0.97960678852248373</v>
      </c>
      <c r="F61" s="165">
        <v>0.79124645399919047</v>
      </c>
      <c r="G61" s="165">
        <v>0.1405872947639823</v>
      </c>
      <c r="H61" s="165"/>
    </row>
    <row r="62" spans="1:8">
      <c r="A62" s="164" t="s">
        <v>445</v>
      </c>
      <c r="B62" s="164" t="s">
        <v>531</v>
      </c>
      <c r="C62" s="167">
        <f t="shared" si="0"/>
        <v>1</v>
      </c>
      <c r="D62" s="164">
        <v>1</v>
      </c>
      <c r="E62" s="165">
        <v>0.25615128916932722</v>
      </c>
      <c r="F62" s="165">
        <v>0.79124645399919047</v>
      </c>
      <c r="G62" s="165">
        <v>0.85941270523601776</v>
      </c>
      <c r="H62" s="165">
        <v>-1.2789394554464641</v>
      </c>
    </row>
    <row r="63" spans="1:8">
      <c r="A63" s="164" t="s">
        <v>445</v>
      </c>
      <c r="B63" s="164" t="s">
        <v>532</v>
      </c>
      <c r="C63" s="167">
        <f t="shared" si="0"/>
        <v>0</v>
      </c>
      <c r="D63" s="164">
        <v>0</v>
      </c>
      <c r="E63" s="165">
        <v>-0.75462212336989776</v>
      </c>
      <c r="F63" s="165">
        <v>0.80640121084489147</v>
      </c>
      <c r="G63" s="165">
        <v>0.18618823493734743</v>
      </c>
      <c r="H63" s="165"/>
    </row>
    <row r="64" spans="1:8">
      <c r="A64" s="164" t="s">
        <v>445</v>
      </c>
      <c r="B64" s="164" t="s">
        <v>532</v>
      </c>
      <c r="C64" s="167">
        <f t="shared" si="0"/>
        <v>1</v>
      </c>
      <c r="D64" s="164">
        <v>1</v>
      </c>
      <c r="E64" s="165">
        <v>0.27392226901714678</v>
      </c>
      <c r="F64" s="165">
        <v>0.80640121084489147</v>
      </c>
      <c r="G64" s="165">
        <v>0.81381176506265263</v>
      </c>
      <c r="H64" s="165">
        <v>-1.1728798110080652</v>
      </c>
    </row>
    <row r="65" spans="1:8">
      <c r="A65" s="164" t="s">
        <v>445</v>
      </c>
      <c r="B65" s="164" t="s">
        <v>533</v>
      </c>
      <c r="C65" s="167">
        <f t="shared" si="0"/>
        <v>0</v>
      </c>
      <c r="D65" s="164">
        <v>0</v>
      </c>
      <c r="E65" s="165">
        <v>-0.14951549386142815</v>
      </c>
      <c r="F65" s="165">
        <v>0.75845535778056294</v>
      </c>
      <c r="G65" s="165">
        <v>0.81526875705582469</v>
      </c>
      <c r="H65" s="165"/>
    </row>
    <row r="66" spans="1:8">
      <c r="A66" s="164" t="s">
        <v>445</v>
      </c>
      <c r="B66" s="164" t="s">
        <v>533</v>
      </c>
      <c r="C66" s="167">
        <f t="shared" si="0"/>
        <v>1</v>
      </c>
      <c r="D66" s="164">
        <v>1</v>
      </c>
      <c r="E66" s="165">
        <v>1.1024326010310768</v>
      </c>
      <c r="F66" s="165">
        <v>0.75845535778056294</v>
      </c>
      <c r="G66" s="165">
        <v>0.18473124294417534</v>
      </c>
      <c r="H66" s="165">
        <v>1.158620988276895</v>
      </c>
    </row>
    <row r="67" spans="1:8">
      <c r="A67" s="164" t="s">
        <v>445</v>
      </c>
      <c r="B67" s="164" t="s">
        <v>534</v>
      </c>
      <c r="C67" s="167">
        <f t="shared" si="0"/>
        <v>0</v>
      </c>
      <c r="D67" s="164">
        <v>0</v>
      </c>
      <c r="E67" s="165">
        <v>-0.2249662126283288</v>
      </c>
      <c r="F67" s="165">
        <v>0.82137821450041337</v>
      </c>
      <c r="G67" s="165">
        <v>0.47778140458055857</v>
      </c>
      <c r="H67" s="165"/>
    </row>
    <row r="68" spans="1:8">
      <c r="A68" s="164" t="s">
        <v>445</v>
      </c>
      <c r="B68" s="164" t="s">
        <v>534</v>
      </c>
      <c r="C68" s="167">
        <f t="shared" ref="C68:C131" si="1">IF(AND(B68=B67,D68=0.5),1,IF(AND(B68=B67,D67=0.5),2,D68))</f>
        <v>1</v>
      </c>
      <c r="D68" s="164">
        <v>1</v>
      </c>
      <c r="E68" s="165">
        <v>0.42518414746008709</v>
      </c>
      <c r="F68" s="165">
        <v>0.82137821450041337</v>
      </c>
      <c r="G68" s="165">
        <v>0.52221859541944138</v>
      </c>
      <c r="H68" s="165">
        <v>7.8230888068713117E-3</v>
      </c>
    </row>
    <row r="69" spans="1:8">
      <c r="A69" s="164" t="s">
        <v>445</v>
      </c>
      <c r="B69" s="164" t="s">
        <v>535</v>
      </c>
      <c r="C69" s="167">
        <f t="shared" si="1"/>
        <v>0</v>
      </c>
      <c r="D69" s="164">
        <v>0</v>
      </c>
      <c r="E69" s="165">
        <v>-0.51485514200962323</v>
      </c>
      <c r="F69" s="165">
        <v>0.75124883281658894</v>
      </c>
      <c r="G69" s="165">
        <v>0.49950796508190987</v>
      </c>
      <c r="H69" s="165"/>
    </row>
    <row r="70" spans="1:8">
      <c r="A70" s="164" t="s">
        <v>445</v>
      </c>
      <c r="B70" s="164" t="s">
        <v>535</v>
      </c>
      <c r="C70" s="167">
        <f t="shared" si="1"/>
        <v>1</v>
      </c>
      <c r="D70" s="164">
        <v>0.5</v>
      </c>
      <c r="E70" s="165">
        <v>0.46607346539360495</v>
      </c>
      <c r="F70" s="165">
        <v>0.75124883281658894</v>
      </c>
      <c r="G70" s="165">
        <v>0.37743242422203532</v>
      </c>
      <c r="H70" s="165">
        <v>0.13683993860982652</v>
      </c>
    </row>
    <row r="71" spans="1:8">
      <c r="A71" s="164" t="s">
        <v>445</v>
      </c>
      <c r="B71" s="164" t="s">
        <v>535</v>
      </c>
      <c r="C71" s="167">
        <f t="shared" si="1"/>
        <v>2</v>
      </c>
      <c r="D71" s="164">
        <v>1</v>
      </c>
      <c r="E71" s="165">
        <v>0.99421778461955646</v>
      </c>
      <c r="F71" s="165">
        <v>0.75124883281658894</v>
      </c>
      <c r="G71" s="165">
        <v>0.12305961069605482</v>
      </c>
      <c r="H71" s="165">
        <v>1.9277494189714166</v>
      </c>
    </row>
    <row r="72" spans="1:8">
      <c r="A72" s="164" t="s">
        <v>445</v>
      </c>
      <c r="B72" s="164" t="s">
        <v>7</v>
      </c>
      <c r="C72" s="167">
        <f t="shared" si="1"/>
        <v>0</v>
      </c>
      <c r="D72" s="164">
        <v>0</v>
      </c>
      <c r="E72" s="165">
        <v>-0.31082988139484141</v>
      </c>
      <c r="F72" s="165">
        <v>0.87446523740117099</v>
      </c>
      <c r="G72" s="165">
        <v>0.69073959704188159</v>
      </c>
      <c r="H72" s="165"/>
    </row>
    <row r="73" spans="1:8">
      <c r="A73" s="164" t="s">
        <v>445</v>
      </c>
      <c r="B73" s="164" t="s">
        <v>7</v>
      </c>
      <c r="C73" s="167">
        <f t="shared" si="1"/>
        <v>1</v>
      </c>
      <c r="D73" s="164">
        <v>1</v>
      </c>
      <c r="E73" s="165">
        <v>0.71224843364577595</v>
      </c>
      <c r="F73" s="165">
        <v>0.87446523740117099</v>
      </c>
      <c r="G73" s="165">
        <v>0.30926040295811835</v>
      </c>
      <c r="H73" s="165">
        <v>0.80133639267912571</v>
      </c>
    </row>
    <row r="74" spans="1:8">
      <c r="A74" s="164" t="s">
        <v>445</v>
      </c>
      <c r="B74" s="164" t="s">
        <v>536</v>
      </c>
      <c r="C74" s="167">
        <f t="shared" si="1"/>
        <v>0</v>
      </c>
      <c r="D74" s="164">
        <v>0</v>
      </c>
      <c r="E74" s="165">
        <v>-9.1688189358409125E-2</v>
      </c>
      <c r="F74" s="165">
        <v>0.84829969518655313</v>
      </c>
      <c r="G74" s="165">
        <v>0.87200261681660696</v>
      </c>
      <c r="H74" s="165"/>
    </row>
    <row r="75" spans="1:8">
      <c r="A75" s="164" t="s">
        <v>445</v>
      </c>
      <c r="B75" s="164" t="s">
        <v>536</v>
      </c>
      <c r="C75" s="167">
        <f t="shared" si="1"/>
        <v>1</v>
      </c>
      <c r="D75" s="164">
        <v>1</v>
      </c>
      <c r="E75" s="165">
        <v>0.79708047868185106</v>
      </c>
      <c r="F75" s="165">
        <v>0.84829969518655313</v>
      </c>
      <c r="G75" s="165">
        <v>0.12799738318339307</v>
      </c>
      <c r="H75" s="165">
        <v>1.9062834312456676</v>
      </c>
    </row>
    <row r="76" spans="1:8">
      <c r="A76" s="164" t="s">
        <v>445</v>
      </c>
      <c r="B76" s="164" t="s">
        <v>8</v>
      </c>
      <c r="C76" s="167">
        <f t="shared" si="1"/>
        <v>0</v>
      </c>
      <c r="D76" s="164">
        <v>0</v>
      </c>
      <c r="E76" s="165">
        <v>-0.28432477963881558</v>
      </c>
      <c r="F76" s="165">
        <v>0.85219198375977012</v>
      </c>
      <c r="G76" s="165">
        <v>0.51744233443049747</v>
      </c>
      <c r="H76" s="165"/>
    </row>
    <row r="77" spans="1:8">
      <c r="A77" s="164" t="s">
        <v>445</v>
      </c>
      <c r="B77" s="164" t="s">
        <v>8</v>
      </c>
      <c r="C77" s="167">
        <f t="shared" si="1"/>
        <v>1</v>
      </c>
      <c r="D77" s="164">
        <v>1</v>
      </c>
      <c r="E77" s="165">
        <v>0.34789611622377031</v>
      </c>
      <c r="F77" s="165">
        <v>0.85219198375977012</v>
      </c>
      <c r="G77" s="165">
        <v>0.48255766556950264</v>
      </c>
      <c r="H77" s="165">
        <v>0.11196213382204422</v>
      </c>
    </row>
    <row r="78" spans="1:8">
      <c r="A78" s="164" t="s">
        <v>445</v>
      </c>
      <c r="B78" s="164" t="s">
        <v>537</v>
      </c>
      <c r="C78" s="167">
        <f t="shared" si="1"/>
        <v>0</v>
      </c>
      <c r="D78" s="164">
        <v>0</v>
      </c>
      <c r="E78" s="165">
        <v>-1.5497619445198774</v>
      </c>
      <c r="F78" s="165">
        <v>0.88494342627291245</v>
      </c>
      <c r="G78" s="165">
        <v>2.8951169759194189E-2</v>
      </c>
      <c r="H78" s="165"/>
    </row>
    <row r="79" spans="1:8">
      <c r="A79" s="164" t="s">
        <v>445</v>
      </c>
      <c r="B79" s="164" t="s">
        <v>537</v>
      </c>
      <c r="C79" s="167">
        <f t="shared" si="1"/>
        <v>1</v>
      </c>
      <c r="D79" s="164">
        <v>1</v>
      </c>
      <c r="E79" s="165">
        <v>6.5283659342027095E-2</v>
      </c>
      <c r="F79" s="165">
        <v>0.88494342627291245</v>
      </c>
      <c r="G79" s="165">
        <v>0.9710488302408059</v>
      </c>
      <c r="H79" s="165">
        <v>-2.4455560749243608</v>
      </c>
    </row>
    <row r="80" spans="1:8">
      <c r="A80" s="164" t="s">
        <v>445</v>
      </c>
      <c r="B80" s="164" t="s">
        <v>538</v>
      </c>
      <c r="C80" s="167">
        <f t="shared" si="1"/>
        <v>0</v>
      </c>
      <c r="D80" s="164">
        <v>0</v>
      </c>
      <c r="E80" s="165">
        <v>-0.80090137299127617</v>
      </c>
      <c r="F80" s="165">
        <v>0.88122858195378095</v>
      </c>
      <c r="G80" s="165">
        <v>0.1338415649705445</v>
      </c>
      <c r="H80" s="165"/>
    </row>
    <row r="81" spans="1:8">
      <c r="A81" s="164" t="s">
        <v>445</v>
      </c>
      <c r="B81" s="164" t="s">
        <v>538</v>
      </c>
      <c r="C81" s="167">
        <f t="shared" si="1"/>
        <v>1</v>
      </c>
      <c r="D81" s="164">
        <v>1</v>
      </c>
      <c r="E81" s="165">
        <v>0.13129256363599795</v>
      </c>
      <c r="F81" s="165">
        <v>0.88122858195378095</v>
      </c>
      <c r="G81" s="165">
        <v>0.86615843502945555</v>
      </c>
      <c r="H81" s="165">
        <v>-1.8904505238656739</v>
      </c>
    </row>
    <row r="82" spans="1:8">
      <c r="A82" s="164" t="s">
        <v>445</v>
      </c>
      <c r="B82" s="164" t="s">
        <v>539</v>
      </c>
      <c r="C82" s="167">
        <f t="shared" si="1"/>
        <v>0</v>
      </c>
      <c r="D82" s="164">
        <v>0</v>
      </c>
      <c r="E82" s="165">
        <v>-0.36714577480938715</v>
      </c>
      <c r="F82" s="165">
        <v>0.78945782111866902</v>
      </c>
      <c r="G82" s="165">
        <v>0.63894997005803966</v>
      </c>
      <c r="H82" s="165"/>
    </row>
    <row r="83" spans="1:8">
      <c r="A83" s="164" t="s">
        <v>445</v>
      </c>
      <c r="B83" s="164" t="s">
        <v>539</v>
      </c>
      <c r="C83" s="167">
        <f t="shared" si="1"/>
        <v>1</v>
      </c>
      <c r="D83" s="164">
        <v>1</v>
      </c>
      <c r="E83" s="165">
        <v>0.67730270310340746</v>
      </c>
      <c r="F83" s="165">
        <v>0.78945782111866902</v>
      </c>
      <c r="G83" s="165">
        <v>0.36105002994196034</v>
      </c>
      <c r="H83" s="165">
        <v>0.49569217574226954</v>
      </c>
    </row>
    <row r="84" spans="1:8">
      <c r="A84" s="164" t="s">
        <v>445</v>
      </c>
      <c r="B84" s="164" t="s">
        <v>540</v>
      </c>
      <c r="C84" s="167">
        <f t="shared" si="1"/>
        <v>0</v>
      </c>
      <c r="D84" s="164">
        <v>0</v>
      </c>
      <c r="E84" s="165">
        <v>-0.44165494960972257</v>
      </c>
      <c r="F84" s="165">
        <v>0.88896438632542363</v>
      </c>
      <c r="G84" s="165">
        <v>0.37047867754951663</v>
      </c>
      <c r="H84" s="165"/>
    </row>
    <row r="85" spans="1:8">
      <c r="A85" s="164" t="s">
        <v>445</v>
      </c>
      <c r="B85" s="164" t="s">
        <v>540</v>
      </c>
      <c r="C85" s="167">
        <f t="shared" si="1"/>
        <v>1</v>
      </c>
      <c r="D85" s="164">
        <v>1</v>
      </c>
      <c r="E85" s="165">
        <v>0.26164169198673076</v>
      </c>
      <c r="F85" s="165">
        <v>0.88896438632542363</v>
      </c>
      <c r="G85" s="165">
        <v>0.62952132245048342</v>
      </c>
      <c r="H85" s="165">
        <v>-0.68572401955730677</v>
      </c>
    </row>
    <row r="86" spans="1:8">
      <c r="A86" s="164" t="s">
        <v>445</v>
      </c>
      <c r="B86" s="164" t="s">
        <v>541</v>
      </c>
      <c r="C86" s="167">
        <f t="shared" si="1"/>
        <v>0</v>
      </c>
      <c r="D86" s="164">
        <v>0</v>
      </c>
      <c r="E86" s="165">
        <v>-0.44910169848098197</v>
      </c>
      <c r="F86" s="165">
        <v>0.84767633833122447</v>
      </c>
      <c r="G86" s="165">
        <v>0.49884392488911855</v>
      </c>
      <c r="H86" s="165"/>
    </row>
    <row r="87" spans="1:8">
      <c r="A87" s="164" t="s">
        <v>445</v>
      </c>
      <c r="B87" s="164" t="s">
        <v>541</v>
      </c>
      <c r="C87" s="167">
        <f t="shared" si="1"/>
        <v>1</v>
      </c>
      <c r="D87" s="164">
        <v>1</v>
      </c>
      <c r="E87" s="165">
        <v>0.48375774341571903</v>
      </c>
      <c r="F87" s="165">
        <v>0.84767633833122447</v>
      </c>
      <c r="G87" s="165">
        <v>0.50115607511088145</v>
      </c>
      <c r="H87" s="165">
        <v>1.376604862165352E-2</v>
      </c>
    </row>
    <row r="88" spans="1:8">
      <c r="A88" s="164" t="s">
        <v>445</v>
      </c>
      <c r="B88" s="164" t="s">
        <v>542</v>
      </c>
      <c r="C88" s="167">
        <f t="shared" si="1"/>
        <v>0</v>
      </c>
      <c r="D88" s="164">
        <v>0</v>
      </c>
      <c r="E88" s="165">
        <v>-0.34202732947124237</v>
      </c>
      <c r="F88" s="165">
        <v>0.84666234628593451</v>
      </c>
      <c r="G88" s="165">
        <v>0.62806812283162006</v>
      </c>
      <c r="H88" s="165"/>
    </row>
    <row r="89" spans="1:8">
      <c r="A89" s="164" t="s">
        <v>445</v>
      </c>
      <c r="B89" s="164" t="s">
        <v>542</v>
      </c>
      <c r="C89" s="167">
        <f t="shared" si="1"/>
        <v>1</v>
      </c>
      <c r="D89" s="164">
        <v>1</v>
      </c>
      <c r="E89" s="165">
        <v>0.63074263470868164</v>
      </c>
      <c r="F89" s="165">
        <v>0.84666234628593451</v>
      </c>
      <c r="G89" s="165">
        <v>0.37193187716838005</v>
      </c>
      <c r="H89" s="165">
        <v>0.53044909399926543</v>
      </c>
    </row>
    <row r="90" spans="1:8">
      <c r="A90" s="164" t="s">
        <v>445</v>
      </c>
      <c r="B90" s="164" t="s">
        <v>9</v>
      </c>
      <c r="C90" s="167">
        <f t="shared" si="1"/>
        <v>0</v>
      </c>
      <c r="D90" s="164">
        <v>0</v>
      </c>
      <c r="E90" s="165">
        <v>-0.2848588164175152</v>
      </c>
      <c r="F90" s="165">
        <v>0.80074465643092108</v>
      </c>
      <c r="G90" s="165">
        <v>0.8139124652205536</v>
      </c>
      <c r="H90" s="165"/>
    </row>
    <row r="91" spans="1:8">
      <c r="A91" s="164" t="s">
        <v>445</v>
      </c>
      <c r="B91" s="164" t="s">
        <v>9</v>
      </c>
      <c r="C91" s="167">
        <f t="shared" si="1"/>
        <v>1</v>
      </c>
      <c r="D91" s="164">
        <v>1</v>
      </c>
      <c r="E91" s="165">
        <v>1.057919578652331</v>
      </c>
      <c r="F91" s="165">
        <v>0.80074465643092108</v>
      </c>
      <c r="G91" s="165">
        <v>0.1860875347794464</v>
      </c>
      <c r="H91" s="165">
        <v>1.0911632379686216</v>
      </c>
    </row>
    <row r="92" spans="1:8">
      <c r="A92" s="164" t="s">
        <v>445</v>
      </c>
      <c r="B92" s="164" t="s">
        <v>10</v>
      </c>
      <c r="C92" s="167">
        <f t="shared" si="1"/>
        <v>0</v>
      </c>
      <c r="D92" s="164">
        <v>0</v>
      </c>
      <c r="E92" s="165">
        <v>-0.21605915439788309</v>
      </c>
      <c r="F92" s="165">
        <v>0.82072911508812496</v>
      </c>
      <c r="G92" s="165">
        <v>0.88124798294698026</v>
      </c>
      <c r="H92" s="165"/>
    </row>
    <row r="93" spans="1:8">
      <c r="A93" s="164" t="s">
        <v>445</v>
      </c>
      <c r="B93" s="164" t="s">
        <v>10</v>
      </c>
      <c r="C93" s="167">
        <f t="shared" si="1"/>
        <v>1</v>
      </c>
      <c r="D93" s="164">
        <v>1</v>
      </c>
      <c r="E93" s="165">
        <v>1.3065461695685534</v>
      </c>
      <c r="F93" s="165">
        <v>0.82072911508812496</v>
      </c>
      <c r="G93" s="165">
        <v>0.11875201705301974</v>
      </c>
      <c r="H93" s="165">
        <v>1.4319408716338882</v>
      </c>
    </row>
    <row r="94" spans="1:8">
      <c r="A94" s="164" t="s">
        <v>445</v>
      </c>
      <c r="B94" s="164" t="s">
        <v>543</v>
      </c>
      <c r="C94" s="167">
        <f t="shared" si="1"/>
        <v>0</v>
      </c>
      <c r="D94" s="164">
        <v>0</v>
      </c>
      <c r="E94" s="165">
        <v>-0.13815717776314246</v>
      </c>
      <c r="F94" s="165">
        <v>0.84929802154001188</v>
      </c>
      <c r="G94" s="165">
        <v>0.88356727751043296</v>
      </c>
      <c r="H94" s="165"/>
    </row>
    <row r="95" spans="1:8">
      <c r="A95" s="164" t="s">
        <v>445</v>
      </c>
      <c r="B95" s="164" t="s">
        <v>543</v>
      </c>
      <c r="C95" s="167">
        <f t="shared" si="1"/>
        <v>1</v>
      </c>
      <c r="D95" s="164">
        <v>1</v>
      </c>
      <c r="E95" s="165">
        <v>1.0040127614314578</v>
      </c>
      <c r="F95" s="165">
        <v>0.84929802154001188</v>
      </c>
      <c r="G95" s="165">
        <v>0.11643272248956711</v>
      </c>
      <c r="H95" s="165">
        <v>1.7128072560397427</v>
      </c>
    </row>
    <row r="96" spans="1:8">
      <c r="A96" s="164" t="s">
        <v>445</v>
      </c>
      <c r="B96" s="164" t="s">
        <v>11</v>
      </c>
      <c r="C96" s="167">
        <f t="shared" si="1"/>
        <v>0</v>
      </c>
      <c r="D96" s="164">
        <v>0</v>
      </c>
      <c r="E96" s="165">
        <v>-0.3525267798149801</v>
      </c>
      <c r="F96" s="165">
        <v>0.8870972102938387</v>
      </c>
      <c r="G96" s="165">
        <v>0.48094118238889844</v>
      </c>
      <c r="H96" s="165"/>
    </row>
    <row r="97" spans="1:8">
      <c r="A97" s="164" t="s">
        <v>445</v>
      </c>
      <c r="B97" s="164" t="s">
        <v>11</v>
      </c>
      <c r="C97" s="167">
        <f t="shared" si="1"/>
        <v>1</v>
      </c>
      <c r="D97" s="164">
        <v>1</v>
      </c>
      <c r="E97" s="165">
        <v>0.39209939163550711</v>
      </c>
      <c r="F97" s="165">
        <v>0.8870972102938387</v>
      </c>
      <c r="G97" s="165">
        <v>0.51905881761110151</v>
      </c>
      <c r="H97" s="165">
        <v>-6.0820283366057992E-2</v>
      </c>
    </row>
    <row r="98" spans="1:8">
      <c r="A98" s="164" t="s">
        <v>445</v>
      </c>
      <c r="B98" s="164" t="s">
        <v>12</v>
      </c>
      <c r="C98" s="167">
        <f t="shared" si="1"/>
        <v>0</v>
      </c>
      <c r="D98" s="164">
        <v>0</v>
      </c>
      <c r="E98" s="165">
        <v>-0.54092896100168852</v>
      </c>
      <c r="F98" s="165">
        <v>0.82412359533206636</v>
      </c>
      <c r="G98" s="165">
        <v>0.45273993980452437</v>
      </c>
      <c r="H98" s="165"/>
    </row>
    <row r="99" spans="1:8">
      <c r="A99" s="164" t="s">
        <v>445</v>
      </c>
      <c r="B99" s="164" t="s">
        <v>12</v>
      </c>
      <c r="C99" s="167">
        <f t="shared" si="1"/>
        <v>1</v>
      </c>
      <c r="D99" s="164">
        <v>1</v>
      </c>
      <c r="E99" s="165">
        <v>0.47395902590524419</v>
      </c>
      <c r="F99" s="165">
        <v>0.82412359533206636</v>
      </c>
      <c r="G99" s="165">
        <v>0.54726006019547568</v>
      </c>
      <c r="H99" s="165">
        <v>-0.16037257784524681</v>
      </c>
    </row>
    <row r="100" spans="1:8">
      <c r="A100" s="164" t="s">
        <v>445</v>
      </c>
      <c r="B100" s="164" t="s">
        <v>13</v>
      </c>
      <c r="C100" s="167">
        <f t="shared" si="1"/>
        <v>0</v>
      </c>
      <c r="D100" s="164">
        <v>0</v>
      </c>
      <c r="E100" s="165">
        <v>-0.21720614173835665</v>
      </c>
      <c r="F100" s="165">
        <v>0.91786707131068024</v>
      </c>
      <c r="G100" s="165">
        <v>0.60673184362902166</v>
      </c>
      <c r="H100" s="165"/>
    </row>
    <row r="101" spans="1:8">
      <c r="A101" s="164" t="s">
        <v>445</v>
      </c>
      <c r="B101" s="164" t="s">
        <v>13</v>
      </c>
      <c r="C101" s="167">
        <f t="shared" si="1"/>
        <v>1</v>
      </c>
      <c r="D101" s="164">
        <v>1</v>
      </c>
      <c r="E101" s="165">
        <v>0.38692983868039604</v>
      </c>
      <c r="F101" s="165">
        <v>0.91786707131068024</v>
      </c>
      <c r="G101" s="165">
        <v>0.39326815637097839</v>
      </c>
      <c r="H101" s="165">
        <v>0.68951922140859556</v>
      </c>
    </row>
    <row r="102" spans="1:8">
      <c r="A102" s="164" t="s">
        <v>445</v>
      </c>
      <c r="B102" s="164" t="s">
        <v>544</v>
      </c>
      <c r="C102" s="167">
        <f t="shared" si="1"/>
        <v>0</v>
      </c>
      <c r="D102" s="164">
        <v>0</v>
      </c>
      <c r="E102" s="165">
        <v>-1.0714478837775732</v>
      </c>
      <c r="F102" s="165">
        <v>0.79806508301282764</v>
      </c>
      <c r="G102" s="165">
        <v>0.16803202599617623</v>
      </c>
      <c r="H102" s="165"/>
    </row>
    <row r="103" spans="1:8">
      <c r="A103" s="164" t="s">
        <v>445</v>
      </c>
      <c r="B103" s="164" t="s">
        <v>544</v>
      </c>
      <c r="C103" s="167">
        <f t="shared" si="1"/>
        <v>1</v>
      </c>
      <c r="D103" s="164">
        <v>1</v>
      </c>
      <c r="E103" s="165">
        <v>0.20302124078718903</v>
      </c>
      <c r="F103" s="165">
        <v>0.79806508301282764</v>
      </c>
      <c r="G103" s="165">
        <v>0.83196797400382383</v>
      </c>
      <c r="H103" s="165">
        <v>-1.2336229623911481</v>
      </c>
    </row>
    <row r="104" spans="1:8">
      <c r="A104" s="164" t="s">
        <v>445</v>
      </c>
      <c r="B104" s="164" t="s">
        <v>545</v>
      </c>
      <c r="C104" s="167">
        <f t="shared" si="1"/>
        <v>0</v>
      </c>
      <c r="D104" s="164">
        <v>0</v>
      </c>
      <c r="E104" s="165">
        <v>-0.93710790149226353</v>
      </c>
      <c r="F104" s="165">
        <v>0.76710211298619302</v>
      </c>
      <c r="G104" s="165">
        <v>0.2369866970317514</v>
      </c>
      <c r="H104" s="165"/>
    </row>
    <row r="105" spans="1:8">
      <c r="A105" s="164" t="s">
        <v>445</v>
      </c>
      <c r="B105" s="164" t="s">
        <v>545</v>
      </c>
      <c r="C105" s="167">
        <f t="shared" si="1"/>
        <v>1</v>
      </c>
      <c r="D105" s="164">
        <v>1</v>
      </c>
      <c r="E105" s="165">
        <v>0.2812025392896792</v>
      </c>
      <c r="F105" s="165">
        <v>0.76710211298619302</v>
      </c>
      <c r="G105" s="165">
        <v>0.76301330296824854</v>
      </c>
      <c r="H105" s="165">
        <v>-0.89271243505465547</v>
      </c>
    </row>
    <row r="106" spans="1:8">
      <c r="A106" s="164" t="s">
        <v>445</v>
      </c>
      <c r="B106" s="164" t="s">
        <v>546</v>
      </c>
      <c r="C106" s="167">
        <f t="shared" si="1"/>
        <v>0</v>
      </c>
      <c r="D106" s="164">
        <v>0</v>
      </c>
      <c r="E106" s="165">
        <v>-0.39039503771989187</v>
      </c>
      <c r="F106" s="165">
        <v>0.80279864789090993</v>
      </c>
      <c r="G106" s="165">
        <v>0.59160264252342132</v>
      </c>
      <c r="H106" s="165"/>
    </row>
    <row r="107" spans="1:8">
      <c r="A107" s="164" t="s">
        <v>445</v>
      </c>
      <c r="B107" s="164" t="s">
        <v>546</v>
      </c>
      <c r="C107" s="167">
        <f t="shared" si="1"/>
        <v>1</v>
      </c>
      <c r="D107" s="164">
        <v>1</v>
      </c>
      <c r="E107" s="165">
        <v>0.54710909319584045</v>
      </c>
      <c r="F107" s="165">
        <v>0.80279864789090993</v>
      </c>
      <c r="G107" s="165">
        <v>0.40839735747657874</v>
      </c>
      <c r="H107" s="165">
        <v>0.33312166191527803</v>
      </c>
    </row>
    <row r="108" spans="1:8">
      <c r="A108" s="164" t="s">
        <v>445</v>
      </c>
      <c r="B108" s="164" t="s">
        <v>14</v>
      </c>
      <c r="C108" s="167">
        <f t="shared" si="1"/>
        <v>0</v>
      </c>
      <c r="D108" s="164">
        <v>0</v>
      </c>
      <c r="E108" s="165">
        <v>-0.61554560963709226</v>
      </c>
      <c r="F108" s="165">
        <v>0.83736031792266352</v>
      </c>
      <c r="G108" s="165">
        <v>0.3669158783341343</v>
      </c>
      <c r="H108" s="165"/>
    </row>
    <row r="109" spans="1:8">
      <c r="A109" s="164" t="s">
        <v>445</v>
      </c>
      <c r="B109" s="164" t="s">
        <v>14</v>
      </c>
      <c r="C109" s="167">
        <f t="shared" si="1"/>
        <v>1</v>
      </c>
      <c r="D109" s="164">
        <v>1</v>
      </c>
      <c r="E109" s="165">
        <v>0.38746063301787392</v>
      </c>
      <c r="F109" s="165">
        <v>0.83736031792266352</v>
      </c>
      <c r="G109" s="165">
        <v>0.6330841216658657</v>
      </c>
      <c r="H109" s="165">
        <v>-0.49536508611627778</v>
      </c>
    </row>
    <row r="110" spans="1:8">
      <c r="A110" s="164" t="s">
        <v>445</v>
      </c>
      <c r="B110" s="164" t="s">
        <v>547</v>
      </c>
      <c r="C110" s="167">
        <f t="shared" si="1"/>
        <v>0</v>
      </c>
      <c r="D110" s="164">
        <v>0</v>
      </c>
      <c r="E110" s="165">
        <v>-0.86168344010750075</v>
      </c>
      <c r="F110" s="165">
        <v>0.74230548533755158</v>
      </c>
      <c r="G110" s="165">
        <v>0.3117933403599864</v>
      </c>
      <c r="H110" s="165"/>
    </row>
    <row r="111" spans="1:8">
      <c r="A111" s="164" t="s">
        <v>445</v>
      </c>
      <c r="B111" s="164" t="s">
        <v>547</v>
      </c>
      <c r="C111" s="167">
        <f t="shared" si="1"/>
        <v>1</v>
      </c>
      <c r="D111" s="164">
        <v>1</v>
      </c>
      <c r="E111" s="165">
        <v>0.46450553376533577</v>
      </c>
      <c r="F111" s="165">
        <v>0.74230548533755158</v>
      </c>
      <c r="G111" s="165">
        <v>0.6882066596400136</v>
      </c>
      <c r="H111" s="165">
        <v>-0.52755207610846422</v>
      </c>
    </row>
    <row r="112" spans="1:8">
      <c r="A112" s="164" t="s">
        <v>445</v>
      </c>
      <c r="B112" s="164" t="s">
        <v>548</v>
      </c>
      <c r="C112" s="167">
        <f t="shared" si="1"/>
        <v>0</v>
      </c>
      <c r="D112" s="164">
        <v>0</v>
      </c>
      <c r="E112" s="165">
        <v>-0.10613984878113396</v>
      </c>
      <c r="F112" s="165">
        <v>0.89866989685729082</v>
      </c>
      <c r="G112" s="165">
        <v>0.8298978173658168</v>
      </c>
      <c r="H112" s="165"/>
    </row>
    <row r="113" spans="1:8">
      <c r="A113" s="164" t="s">
        <v>445</v>
      </c>
      <c r="B113" s="164" t="s">
        <v>548</v>
      </c>
      <c r="C113" s="167">
        <f t="shared" si="1"/>
        <v>1</v>
      </c>
      <c r="D113" s="164">
        <v>1</v>
      </c>
      <c r="E113" s="165">
        <v>0.81792226328518558</v>
      </c>
      <c r="F113" s="165">
        <v>0.89866989685729082</v>
      </c>
      <c r="G113" s="165">
        <v>0.17010218263418322</v>
      </c>
      <c r="H113" s="165">
        <v>1.7410577104343776</v>
      </c>
    </row>
    <row r="114" spans="1:8">
      <c r="A114" s="164" t="s">
        <v>445</v>
      </c>
      <c r="B114" s="164" t="s">
        <v>549</v>
      </c>
      <c r="C114" s="167">
        <f t="shared" si="1"/>
        <v>0</v>
      </c>
      <c r="D114" s="164">
        <v>0</v>
      </c>
      <c r="E114" s="165">
        <v>-0.29675264292970338</v>
      </c>
      <c r="F114" s="165">
        <v>0.85945412857258252</v>
      </c>
      <c r="G114" s="165">
        <v>0.60261918821196558</v>
      </c>
      <c r="H114" s="165"/>
    </row>
    <row r="115" spans="1:8">
      <c r="A115" s="164" t="s">
        <v>445</v>
      </c>
      <c r="B115" s="164" t="s">
        <v>549</v>
      </c>
      <c r="C115" s="167">
        <f t="shared" si="1"/>
        <v>1</v>
      </c>
      <c r="D115" s="164">
        <v>1</v>
      </c>
      <c r="E115" s="165">
        <v>0.58037732867476044</v>
      </c>
      <c r="F115" s="165">
        <v>0.85945412857258252</v>
      </c>
      <c r="G115" s="165">
        <v>0.39738081178803442</v>
      </c>
      <c r="H115" s="165">
        <v>0.49246907918120569</v>
      </c>
    </row>
    <row r="116" spans="1:8">
      <c r="A116" s="164" t="s">
        <v>445</v>
      </c>
      <c r="B116" s="164" t="s">
        <v>15</v>
      </c>
      <c r="C116" s="167">
        <f t="shared" si="1"/>
        <v>0</v>
      </c>
      <c r="D116" s="164">
        <v>0</v>
      </c>
      <c r="E116" s="165">
        <v>-0.64613021845753571</v>
      </c>
      <c r="F116" s="165">
        <v>0.93149204882912751</v>
      </c>
      <c r="G116" s="165">
        <v>0.2016045174551033</v>
      </c>
      <c r="H116" s="165"/>
    </row>
    <row r="117" spans="1:8">
      <c r="A117" s="164" t="s">
        <v>445</v>
      </c>
      <c r="B117" s="164" t="s">
        <v>15</v>
      </c>
      <c r="C117" s="167">
        <f t="shared" si="1"/>
        <v>1</v>
      </c>
      <c r="D117" s="164">
        <v>1</v>
      </c>
      <c r="E117" s="165">
        <v>0.16475022937713035</v>
      </c>
      <c r="F117" s="165">
        <v>0.93149204882912751</v>
      </c>
      <c r="G117" s="165">
        <v>0.79839548254489678</v>
      </c>
      <c r="H117" s="165">
        <v>-1.7133868584166323</v>
      </c>
    </row>
    <row r="118" spans="1:8">
      <c r="A118" s="164" t="s">
        <v>445</v>
      </c>
      <c r="B118" s="164" t="s">
        <v>550</v>
      </c>
      <c r="C118" s="167">
        <f t="shared" si="1"/>
        <v>0</v>
      </c>
      <c r="D118" s="164">
        <v>0</v>
      </c>
      <c r="E118" s="165">
        <v>-0.45084631684329035</v>
      </c>
      <c r="F118" s="165">
        <v>0.90156399683064203</v>
      </c>
      <c r="G118" s="165">
        <v>0.14617455551644765</v>
      </c>
      <c r="H118" s="165"/>
    </row>
    <row r="119" spans="1:8">
      <c r="A119" s="164" t="s">
        <v>445</v>
      </c>
      <c r="B119" s="164" t="s">
        <v>550</v>
      </c>
      <c r="C119" s="167">
        <f t="shared" si="1"/>
        <v>1</v>
      </c>
      <c r="D119" s="164">
        <v>1</v>
      </c>
      <c r="E119" s="165">
        <v>0.14868002878647493</v>
      </c>
      <c r="F119" s="165">
        <v>0.90156399683064203</v>
      </c>
      <c r="G119" s="165">
        <v>0.85382544448355246</v>
      </c>
      <c r="H119" s="165">
        <v>-2.5439094370780082</v>
      </c>
    </row>
    <row r="120" spans="1:8">
      <c r="A120" s="164" t="s">
        <v>445</v>
      </c>
      <c r="B120" s="164" t="s">
        <v>551</v>
      </c>
      <c r="C120" s="167">
        <f t="shared" si="1"/>
        <v>0</v>
      </c>
      <c r="D120" s="164">
        <v>0</v>
      </c>
      <c r="E120" s="165">
        <v>-0.48980583741375922</v>
      </c>
      <c r="F120" s="165">
        <v>0.75108550542664976</v>
      </c>
      <c r="G120" s="165">
        <v>0.49226471461428611</v>
      </c>
      <c r="H120" s="165"/>
    </row>
    <row r="121" spans="1:8">
      <c r="A121" s="164" t="s">
        <v>445</v>
      </c>
      <c r="B121" s="164" t="s">
        <v>551</v>
      </c>
      <c r="C121" s="167">
        <f t="shared" si="1"/>
        <v>1</v>
      </c>
      <c r="D121" s="164">
        <v>1</v>
      </c>
      <c r="E121" s="165">
        <v>0.59531309405792954</v>
      </c>
      <c r="F121" s="165">
        <v>0.75108550542664976</v>
      </c>
      <c r="G121" s="165">
        <v>0.50773528538571389</v>
      </c>
      <c r="H121" s="165">
        <v>3.6666726718905827E-2</v>
      </c>
    </row>
    <row r="122" spans="1:8">
      <c r="A122" s="164" t="s">
        <v>445</v>
      </c>
      <c r="B122" s="164" t="s">
        <v>16</v>
      </c>
      <c r="C122" s="167">
        <f t="shared" si="1"/>
        <v>0</v>
      </c>
      <c r="D122" s="164">
        <v>0</v>
      </c>
      <c r="E122" s="165">
        <v>-0.38470818452461059</v>
      </c>
      <c r="F122" s="165">
        <v>0.82052125959140099</v>
      </c>
      <c r="G122" s="165">
        <v>0.64201628827669222</v>
      </c>
      <c r="H122" s="165"/>
    </row>
    <row r="123" spans="1:8">
      <c r="A123" s="164" t="s">
        <v>445</v>
      </c>
      <c r="B123" s="164" t="s">
        <v>16</v>
      </c>
      <c r="C123" s="167">
        <f t="shared" si="1"/>
        <v>1</v>
      </c>
      <c r="D123" s="164">
        <v>1</v>
      </c>
      <c r="E123" s="165">
        <v>0.80031874102915446</v>
      </c>
      <c r="F123" s="165">
        <v>0.82052125959140099</v>
      </c>
      <c r="G123" s="165">
        <v>0.35798371172330784</v>
      </c>
      <c r="H123" s="165">
        <v>0.53966774307795307</v>
      </c>
    </row>
    <row r="124" spans="1:8">
      <c r="A124" s="164" t="s">
        <v>445</v>
      </c>
      <c r="B124" s="164" t="s">
        <v>17</v>
      </c>
      <c r="C124" s="167">
        <f t="shared" si="1"/>
        <v>0</v>
      </c>
      <c r="D124" s="164">
        <v>0</v>
      </c>
      <c r="E124" s="165">
        <v>-0.75665953821229537</v>
      </c>
      <c r="F124" s="165">
        <v>0.81443763358038745</v>
      </c>
      <c r="G124" s="165">
        <v>0.28702813085349632</v>
      </c>
      <c r="H124" s="165"/>
    </row>
    <row r="125" spans="1:8">
      <c r="A125" s="164" t="s">
        <v>445</v>
      </c>
      <c r="B125" s="164" t="s">
        <v>17</v>
      </c>
      <c r="C125" s="167">
        <f t="shared" si="1"/>
        <v>1</v>
      </c>
      <c r="D125" s="164">
        <v>1</v>
      </c>
      <c r="E125" s="165">
        <v>0.3585790090382307</v>
      </c>
      <c r="F125" s="165">
        <v>0.81443763358038745</v>
      </c>
      <c r="G125" s="165">
        <v>0.71297186914650368</v>
      </c>
      <c r="H125" s="165">
        <v>-0.74019728475492541</v>
      </c>
    </row>
    <row r="126" spans="1:8">
      <c r="A126" s="164" t="s">
        <v>445</v>
      </c>
      <c r="B126" s="164" t="s">
        <v>18</v>
      </c>
      <c r="C126" s="167">
        <f t="shared" si="1"/>
        <v>0</v>
      </c>
      <c r="D126" s="164">
        <v>0</v>
      </c>
      <c r="E126" s="165">
        <v>-2.0889042499551692E-2</v>
      </c>
      <c r="F126" s="165">
        <v>0.90606506330572512</v>
      </c>
      <c r="G126" s="165">
        <v>0.96287550733493066</v>
      </c>
      <c r="H126" s="165"/>
    </row>
    <row r="127" spans="1:8">
      <c r="A127" s="164" t="s">
        <v>445</v>
      </c>
      <c r="B127" s="164" t="s">
        <v>18</v>
      </c>
      <c r="C127" s="167">
        <f t="shared" si="1"/>
        <v>1</v>
      </c>
      <c r="D127" s="164">
        <v>1</v>
      </c>
      <c r="E127" s="165">
        <v>1.6602505519225621</v>
      </c>
      <c r="F127" s="165">
        <v>0.90606506330572512</v>
      </c>
      <c r="G127" s="165">
        <v>3.7124492665069446E-2</v>
      </c>
      <c r="H127" s="165">
        <v>2.4095167612583399</v>
      </c>
    </row>
    <row r="128" spans="1:8">
      <c r="A128" s="164" t="s">
        <v>445</v>
      </c>
      <c r="B128" s="164" t="s">
        <v>19</v>
      </c>
      <c r="C128" s="167">
        <f t="shared" si="1"/>
        <v>0</v>
      </c>
      <c r="D128" s="164">
        <v>0</v>
      </c>
      <c r="E128" s="165">
        <v>-0.60899245436385196</v>
      </c>
      <c r="F128" s="165">
        <v>0.84672265817782832</v>
      </c>
      <c r="G128" s="165">
        <v>0.35691332246355395</v>
      </c>
      <c r="H128" s="165"/>
    </row>
    <row r="129" spans="1:8">
      <c r="A129" s="164" t="s">
        <v>445</v>
      </c>
      <c r="B129" s="164" t="s">
        <v>19</v>
      </c>
      <c r="C129" s="167">
        <f t="shared" si="1"/>
        <v>1</v>
      </c>
      <c r="D129" s="164">
        <v>1</v>
      </c>
      <c r="E129" s="165">
        <v>0.37076294485520989</v>
      </c>
      <c r="F129" s="165">
        <v>0.84672265817782832</v>
      </c>
      <c r="G129" s="165">
        <v>0.64308667753644599</v>
      </c>
      <c r="H129" s="165">
        <v>-0.54996127017363849</v>
      </c>
    </row>
    <row r="130" spans="1:8">
      <c r="A130" s="164" t="s">
        <v>445</v>
      </c>
      <c r="B130" s="164" t="s">
        <v>552</v>
      </c>
      <c r="C130" s="167">
        <f t="shared" si="1"/>
        <v>0</v>
      </c>
      <c r="D130" s="164">
        <v>0</v>
      </c>
      <c r="E130" s="165">
        <v>-1.4165715935783937E-2</v>
      </c>
      <c r="F130" s="165">
        <v>0.94029235432976122</v>
      </c>
      <c r="G130" s="165">
        <v>0.91741206001767817</v>
      </c>
      <c r="H130" s="165"/>
    </row>
    <row r="131" spans="1:8">
      <c r="A131" s="164" t="s">
        <v>445</v>
      </c>
      <c r="B131" s="164" t="s">
        <v>552</v>
      </c>
      <c r="C131" s="167">
        <f t="shared" si="1"/>
        <v>1</v>
      </c>
      <c r="D131" s="164">
        <v>0.5</v>
      </c>
      <c r="E131" s="165">
        <v>1.2193296200012977</v>
      </c>
      <c r="F131" s="165">
        <v>0.94029235432976122</v>
      </c>
      <c r="G131" s="165">
        <v>5.9468667365978077E-2</v>
      </c>
      <c r="H131" s="165">
        <v>2.5637797610298199</v>
      </c>
    </row>
    <row r="132" spans="1:8">
      <c r="A132" s="164" t="s">
        <v>445</v>
      </c>
      <c r="B132" s="164" t="s">
        <v>552</v>
      </c>
      <c r="C132" s="167">
        <f t="shared" ref="C132:C195" si="2">IF(AND(B132=B131,D132=0.5),1,IF(AND(B132=B131,D131=0.5),2,D132))</f>
        <v>2</v>
      </c>
      <c r="D132" s="164">
        <v>1</v>
      </c>
      <c r="E132" s="165">
        <v>1.2932860309323635</v>
      </c>
      <c r="F132" s="165">
        <v>0.94029235432976122</v>
      </c>
      <c r="G132" s="165">
        <v>2.3119272616343736E-2</v>
      </c>
      <c r="H132" s="165">
        <v>12.551198967068322</v>
      </c>
    </row>
    <row r="133" spans="1:8">
      <c r="A133" s="164" t="s">
        <v>445</v>
      </c>
      <c r="B133" s="164" t="s">
        <v>553</v>
      </c>
      <c r="C133" s="167">
        <f t="shared" si="2"/>
        <v>0</v>
      </c>
      <c r="D133" s="164">
        <v>0</v>
      </c>
      <c r="E133" s="165">
        <v>-7.7682630563766494E-2</v>
      </c>
      <c r="F133" s="165">
        <v>0.87043477684838089</v>
      </c>
      <c r="G133" s="165">
        <v>0.89789181226267434</v>
      </c>
      <c r="H133" s="165"/>
    </row>
    <row r="134" spans="1:8">
      <c r="A134" s="164" t="s">
        <v>445</v>
      </c>
      <c r="B134" s="164" t="s">
        <v>553</v>
      </c>
      <c r="C134" s="167">
        <f t="shared" si="2"/>
        <v>1</v>
      </c>
      <c r="D134" s="164">
        <v>0.5</v>
      </c>
      <c r="E134" s="165">
        <v>0.98038065887247872</v>
      </c>
      <c r="F134" s="165">
        <v>0.87043477684838089</v>
      </c>
      <c r="G134" s="165">
        <v>6.9526761285610611E-2</v>
      </c>
      <c r="H134" s="165">
        <v>2.2833205375416039</v>
      </c>
    </row>
    <row r="135" spans="1:8">
      <c r="A135" s="164" t="s">
        <v>445</v>
      </c>
      <c r="B135" s="164" t="s">
        <v>553</v>
      </c>
      <c r="C135" s="167">
        <f t="shared" si="2"/>
        <v>2</v>
      </c>
      <c r="D135" s="164">
        <v>1</v>
      </c>
      <c r="E135" s="165">
        <v>1.5600473599824483</v>
      </c>
      <c r="F135" s="165">
        <v>0.87043477684838089</v>
      </c>
      <c r="G135" s="165">
        <v>3.2581426451715016E-2</v>
      </c>
      <c r="H135" s="165">
        <v>2.2609222114289764</v>
      </c>
    </row>
    <row r="136" spans="1:8">
      <c r="A136" s="164" t="s">
        <v>445</v>
      </c>
      <c r="B136" s="164" t="s">
        <v>20</v>
      </c>
      <c r="C136" s="167">
        <f t="shared" si="2"/>
        <v>0</v>
      </c>
      <c r="D136" s="164">
        <v>0</v>
      </c>
      <c r="E136" s="165">
        <v>-0.20279800240590451</v>
      </c>
      <c r="F136" s="165">
        <v>0.82490756717871505</v>
      </c>
      <c r="G136" s="165">
        <v>0.8264839761149555</v>
      </c>
      <c r="H136" s="165"/>
    </row>
    <row r="137" spans="1:8">
      <c r="A137" s="164" t="s">
        <v>445</v>
      </c>
      <c r="B137" s="164" t="s">
        <v>20</v>
      </c>
      <c r="C137" s="167">
        <f t="shared" si="2"/>
        <v>1</v>
      </c>
      <c r="D137" s="164">
        <v>1</v>
      </c>
      <c r="E137" s="165">
        <v>1.0992796224442087</v>
      </c>
      <c r="F137" s="165">
        <v>0.82490756717871505</v>
      </c>
      <c r="G137" s="165">
        <v>0.17351602388504464</v>
      </c>
      <c r="H137" s="165">
        <v>1.2639807428789807</v>
      </c>
    </row>
    <row r="138" spans="1:8">
      <c r="A138" s="164" t="s">
        <v>445</v>
      </c>
      <c r="B138" s="164" t="s">
        <v>554</v>
      </c>
      <c r="C138" s="167">
        <f t="shared" si="2"/>
        <v>0</v>
      </c>
      <c r="D138" s="164">
        <v>0</v>
      </c>
      <c r="E138" s="165">
        <v>-0.43681992707008754</v>
      </c>
      <c r="F138" s="165">
        <v>0.82720599590727428</v>
      </c>
      <c r="G138" s="165">
        <v>0.54638848211772795</v>
      </c>
      <c r="H138" s="165"/>
    </row>
    <row r="139" spans="1:8">
      <c r="A139" s="164" t="s">
        <v>445</v>
      </c>
      <c r="B139" s="164" t="s">
        <v>554</v>
      </c>
      <c r="C139" s="167">
        <f t="shared" si="2"/>
        <v>1</v>
      </c>
      <c r="D139" s="164">
        <v>1</v>
      </c>
      <c r="E139" s="165">
        <v>0.56330127908428274</v>
      </c>
      <c r="F139" s="165">
        <v>0.82720599590727428</v>
      </c>
      <c r="G139" s="165">
        <v>0.453611517882272</v>
      </c>
      <c r="H139" s="165">
        <v>0.19056037700235171</v>
      </c>
    </row>
    <row r="140" spans="1:8">
      <c r="A140" s="164" t="s">
        <v>445</v>
      </c>
      <c r="B140" s="164" t="s">
        <v>555</v>
      </c>
      <c r="C140" s="167">
        <f t="shared" si="2"/>
        <v>0</v>
      </c>
      <c r="D140" s="164">
        <v>0</v>
      </c>
      <c r="E140" s="165">
        <v>-0.40678627600788037</v>
      </c>
      <c r="F140" s="165">
        <v>0.83034435733839229</v>
      </c>
      <c r="G140" s="165">
        <v>0.37522101710805034</v>
      </c>
      <c r="H140" s="165"/>
    </row>
    <row r="141" spans="1:8">
      <c r="A141" s="164" t="s">
        <v>445</v>
      </c>
      <c r="B141" s="164" t="s">
        <v>555</v>
      </c>
      <c r="C141" s="167">
        <f t="shared" si="2"/>
        <v>1</v>
      </c>
      <c r="D141" s="164">
        <v>1</v>
      </c>
      <c r="E141" s="165">
        <v>0.49694904150811536</v>
      </c>
      <c r="F141" s="165">
        <v>0.83034435733839229</v>
      </c>
      <c r="G141" s="165">
        <v>0.62477898289194966</v>
      </c>
      <c r="H141" s="165">
        <v>-0.34391496519406106</v>
      </c>
    </row>
    <row r="142" spans="1:8">
      <c r="A142" s="164" t="s">
        <v>445</v>
      </c>
      <c r="B142" s="164" t="s">
        <v>21</v>
      </c>
      <c r="C142" s="167">
        <f t="shared" si="2"/>
        <v>0</v>
      </c>
      <c r="D142" s="164">
        <v>0</v>
      </c>
      <c r="E142" s="165">
        <v>-0.36757985510141961</v>
      </c>
      <c r="F142" s="165">
        <v>0.91786422884975261</v>
      </c>
      <c r="G142" s="165">
        <v>0.35177096048784423</v>
      </c>
      <c r="H142" s="165"/>
    </row>
    <row r="143" spans="1:8">
      <c r="A143" s="164" t="s">
        <v>445</v>
      </c>
      <c r="B143" s="164" t="s">
        <v>21</v>
      </c>
      <c r="C143" s="167">
        <f t="shared" si="2"/>
        <v>1</v>
      </c>
      <c r="D143" s="164">
        <v>1</v>
      </c>
      <c r="E143" s="165">
        <v>0.27130655982815749</v>
      </c>
      <c r="F143" s="165">
        <v>0.91786422884975261</v>
      </c>
      <c r="G143" s="165">
        <v>0.64822903951215571</v>
      </c>
      <c r="H143" s="165">
        <v>-0.85418652764223046</v>
      </c>
    </row>
    <row r="144" spans="1:8">
      <c r="A144" s="164" t="s">
        <v>445</v>
      </c>
      <c r="B144" s="164" t="s">
        <v>556</v>
      </c>
      <c r="C144" s="167">
        <f t="shared" si="2"/>
        <v>0</v>
      </c>
      <c r="D144" s="164">
        <v>0</v>
      </c>
      <c r="E144" s="165">
        <v>-0.58908100969822741</v>
      </c>
      <c r="F144" s="165">
        <v>0.81375411316118551</v>
      </c>
      <c r="G144" s="165">
        <v>0.39778453396382285</v>
      </c>
      <c r="H144" s="165"/>
    </row>
    <row r="145" spans="1:8">
      <c r="A145" s="164" t="s">
        <v>445</v>
      </c>
      <c r="B145" s="164" t="s">
        <v>556</v>
      </c>
      <c r="C145" s="167">
        <f t="shared" si="2"/>
        <v>1</v>
      </c>
      <c r="D145" s="164">
        <v>1</v>
      </c>
      <c r="E145" s="165">
        <v>0.50204101762191877</v>
      </c>
      <c r="F145" s="165">
        <v>0.81375411316118551</v>
      </c>
      <c r="G145" s="165">
        <v>0.60221546603617715</v>
      </c>
      <c r="H145" s="165">
        <v>-0.29520198906977968</v>
      </c>
    </row>
    <row r="146" spans="1:8">
      <c r="A146" s="164" t="s">
        <v>445</v>
      </c>
      <c r="B146" s="164" t="s">
        <v>22</v>
      </c>
      <c r="C146" s="167">
        <f t="shared" si="2"/>
        <v>0</v>
      </c>
      <c r="D146" s="164">
        <v>0</v>
      </c>
      <c r="E146" s="165">
        <v>-0.61283067419091275</v>
      </c>
      <c r="F146" s="165">
        <v>0.82514997616237817</v>
      </c>
      <c r="G146" s="165">
        <v>0.4643603356937735</v>
      </c>
      <c r="H146" s="165"/>
    </row>
    <row r="147" spans="1:8">
      <c r="A147" s="164" t="s">
        <v>445</v>
      </c>
      <c r="B147" s="164" t="s">
        <v>22</v>
      </c>
      <c r="C147" s="167">
        <f t="shared" si="2"/>
        <v>1</v>
      </c>
      <c r="D147" s="164">
        <v>1</v>
      </c>
      <c r="E147" s="165">
        <v>0.49177298396889285</v>
      </c>
      <c r="F147" s="165">
        <v>0.82514997616237817</v>
      </c>
      <c r="G147" s="165">
        <v>0.53563966430622645</v>
      </c>
      <c r="H147" s="165">
        <v>-0.14855060328544531</v>
      </c>
    </row>
    <row r="148" spans="1:8">
      <c r="A148" s="164" t="s">
        <v>445</v>
      </c>
      <c r="B148" s="164" t="s">
        <v>23</v>
      </c>
      <c r="C148" s="167">
        <f t="shared" si="2"/>
        <v>0</v>
      </c>
      <c r="D148" s="164">
        <v>0</v>
      </c>
      <c r="E148" s="165">
        <v>-0.64630897485749195</v>
      </c>
      <c r="F148" s="165">
        <v>0.89007367917470415</v>
      </c>
      <c r="G148" s="165">
        <v>0.32897151476563996</v>
      </c>
      <c r="H148" s="165"/>
    </row>
    <row r="149" spans="1:8">
      <c r="A149" s="164" t="s">
        <v>445</v>
      </c>
      <c r="B149" s="164" t="s">
        <v>23</v>
      </c>
      <c r="C149" s="167">
        <f t="shared" si="2"/>
        <v>1</v>
      </c>
      <c r="D149" s="164">
        <v>1</v>
      </c>
      <c r="E149" s="165">
        <v>0.28528193226092602</v>
      </c>
      <c r="F149" s="165">
        <v>0.89007367917470415</v>
      </c>
      <c r="G149" s="165">
        <v>0.67102848523436009</v>
      </c>
      <c r="H149" s="165">
        <v>-0.78671779643665363</v>
      </c>
    </row>
    <row r="150" spans="1:8">
      <c r="A150" s="164" t="s">
        <v>445</v>
      </c>
      <c r="B150" s="164" t="s">
        <v>557</v>
      </c>
      <c r="C150" s="167">
        <f t="shared" si="2"/>
        <v>0</v>
      </c>
      <c r="D150" s="164">
        <v>0</v>
      </c>
      <c r="E150" s="165">
        <v>-0.48161761880971349</v>
      </c>
      <c r="F150" s="165">
        <v>0.81259670944998585</v>
      </c>
      <c r="G150" s="165">
        <v>0.40231265204780958</v>
      </c>
      <c r="H150" s="165"/>
    </row>
    <row r="151" spans="1:8">
      <c r="A151" s="164" t="s">
        <v>445</v>
      </c>
      <c r="B151" s="164" t="s">
        <v>557</v>
      </c>
      <c r="C151" s="167">
        <f t="shared" si="2"/>
        <v>1</v>
      </c>
      <c r="D151" s="164">
        <v>1</v>
      </c>
      <c r="E151" s="165">
        <v>0.42466187522045573</v>
      </c>
      <c r="F151" s="165">
        <v>0.81259670944998585</v>
      </c>
      <c r="G151" s="165">
        <v>0.59768734795219036</v>
      </c>
      <c r="H151" s="165">
        <v>-0.31688482996222156</v>
      </c>
    </row>
    <row r="152" spans="1:8">
      <c r="A152" s="164" t="s">
        <v>445</v>
      </c>
      <c r="B152" s="164" t="s">
        <v>558</v>
      </c>
      <c r="C152" s="167">
        <f t="shared" si="2"/>
        <v>0</v>
      </c>
      <c r="D152" s="164">
        <v>0</v>
      </c>
      <c r="E152" s="165">
        <v>-0.40992801562771292</v>
      </c>
      <c r="F152" s="165">
        <v>0.89781253667298766</v>
      </c>
      <c r="G152" s="165">
        <v>0.48606097187320513</v>
      </c>
      <c r="H152" s="165"/>
    </row>
    <row r="153" spans="1:8">
      <c r="A153" s="164" t="s">
        <v>445</v>
      </c>
      <c r="B153" s="164" t="s">
        <v>558</v>
      </c>
      <c r="C153" s="167">
        <f t="shared" si="2"/>
        <v>1</v>
      </c>
      <c r="D153" s="164">
        <v>1</v>
      </c>
      <c r="E153" s="165">
        <v>0.44590168624248111</v>
      </c>
      <c r="F153" s="165">
        <v>0.89781253667298766</v>
      </c>
      <c r="G153" s="165">
        <v>0.51393902812679482</v>
      </c>
      <c r="H153" s="165">
        <v>-3.4540940155535188E-2</v>
      </c>
    </row>
    <row r="154" spans="1:8">
      <c r="A154" s="164" t="s">
        <v>445</v>
      </c>
      <c r="B154" s="164" t="s">
        <v>559</v>
      </c>
      <c r="C154" s="167">
        <f t="shared" si="2"/>
        <v>0</v>
      </c>
      <c r="D154" s="164">
        <v>0</v>
      </c>
      <c r="E154" s="165">
        <v>-0.25703509189660423</v>
      </c>
      <c r="F154" s="165">
        <v>0.82308507425532462</v>
      </c>
      <c r="G154" s="165">
        <v>0.52810754684224281</v>
      </c>
      <c r="H154" s="165"/>
    </row>
    <row r="155" spans="1:8">
      <c r="A155" s="164" t="s">
        <v>445</v>
      </c>
      <c r="B155" s="164" t="s">
        <v>559</v>
      </c>
      <c r="C155" s="167">
        <f t="shared" si="2"/>
        <v>1</v>
      </c>
      <c r="D155" s="164">
        <v>1</v>
      </c>
      <c r="E155" s="165">
        <v>0.49407420028264204</v>
      </c>
      <c r="F155" s="165">
        <v>0.82308507425532462</v>
      </c>
      <c r="G155" s="165">
        <v>0.47189245315775719</v>
      </c>
      <c r="H155" s="165">
        <v>0.22003388512502225</v>
      </c>
    </row>
    <row r="156" spans="1:8">
      <c r="A156" s="164" t="s">
        <v>445</v>
      </c>
      <c r="B156" s="164" t="s">
        <v>560</v>
      </c>
      <c r="C156" s="167">
        <f t="shared" si="2"/>
        <v>0</v>
      </c>
      <c r="D156" s="164">
        <v>0</v>
      </c>
      <c r="E156" s="165">
        <v>-0.36897337080017656</v>
      </c>
      <c r="F156" s="165">
        <v>0.78038776075867933</v>
      </c>
      <c r="G156" s="165">
        <v>0.59196321451975953</v>
      </c>
      <c r="H156" s="165"/>
    </row>
    <row r="157" spans="1:8">
      <c r="A157" s="164" t="s">
        <v>445</v>
      </c>
      <c r="B157" s="164" t="s">
        <v>560</v>
      </c>
      <c r="C157" s="167">
        <f t="shared" si="2"/>
        <v>1</v>
      </c>
      <c r="D157" s="164">
        <v>1</v>
      </c>
      <c r="E157" s="165">
        <v>0.52774796889318976</v>
      </c>
      <c r="F157" s="165">
        <v>0.78038776075867933</v>
      </c>
      <c r="G157" s="165">
        <v>0.40803678548024042</v>
      </c>
      <c r="H157" s="165">
        <v>0.33208895210155953</v>
      </c>
    </row>
    <row r="158" spans="1:8">
      <c r="A158" s="164" t="s">
        <v>445</v>
      </c>
      <c r="B158" s="164" t="s">
        <v>561</v>
      </c>
      <c r="C158" s="167">
        <f t="shared" si="2"/>
        <v>0</v>
      </c>
      <c r="D158" s="164">
        <v>0</v>
      </c>
      <c r="E158" s="165">
        <v>-0.84070203754354911</v>
      </c>
      <c r="F158" s="165">
        <v>0.84410168988240575</v>
      </c>
      <c r="G158" s="165">
        <v>0.21883238283243478</v>
      </c>
      <c r="H158" s="165"/>
    </row>
    <row r="159" spans="1:8">
      <c r="A159" s="164" t="s">
        <v>445</v>
      </c>
      <c r="B159" s="164" t="s">
        <v>561</v>
      </c>
      <c r="C159" s="167">
        <f t="shared" si="2"/>
        <v>1</v>
      </c>
      <c r="D159" s="164">
        <v>0.5</v>
      </c>
      <c r="E159" s="165">
        <v>-0.12095396773011832</v>
      </c>
      <c r="F159" s="165">
        <v>0.84410168988240575</v>
      </c>
      <c r="G159" s="165">
        <v>8.3159397586577144E-2</v>
      </c>
      <c r="H159" s="165">
        <v>0.47698566643850199</v>
      </c>
    </row>
    <row r="160" spans="1:8">
      <c r="A160" s="164" t="s">
        <v>445</v>
      </c>
      <c r="B160" s="164" t="s">
        <v>561</v>
      </c>
      <c r="C160" s="167">
        <f t="shared" si="2"/>
        <v>2</v>
      </c>
      <c r="D160" s="164">
        <v>1</v>
      </c>
      <c r="E160" s="165">
        <v>0.38177173261304326</v>
      </c>
      <c r="F160" s="165">
        <v>0.84410168988240575</v>
      </c>
      <c r="G160" s="165">
        <v>0.69800821958098813</v>
      </c>
      <c r="H160" s="165">
        <v>-2.8848335429944854</v>
      </c>
    </row>
    <row r="161" spans="1:8">
      <c r="A161" s="164" t="s">
        <v>445</v>
      </c>
      <c r="B161" s="164" t="s">
        <v>562</v>
      </c>
      <c r="C161" s="167">
        <f t="shared" si="2"/>
        <v>0</v>
      </c>
      <c r="D161" s="164">
        <v>0</v>
      </c>
      <c r="E161" s="165">
        <v>-0.28171191706430715</v>
      </c>
      <c r="F161" s="165">
        <v>0.82863157029960877</v>
      </c>
      <c r="G161" s="165">
        <v>0.6976230535552238</v>
      </c>
      <c r="H161" s="165"/>
    </row>
    <row r="162" spans="1:8">
      <c r="A162" s="164" t="s">
        <v>445</v>
      </c>
      <c r="B162" s="164" t="s">
        <v>562</v>
      </c>
      <c r="C162" s="167">
        <f t="shared" si="2"/>
        <v>1</v>
      </c>
      <c r="D162" s="164">
        <v>1</v>
      </c>
      <c r="E162" s="165">
        <v>0.86124192072050876</v>
      </c>
      <c r="F162" s="165">
        <v>0.82863157029960877</v>
      </c>
      <c r="G162" s="165">
        <v>0.3023769464447762</v>
      </c>
      <c r="H162" s="165">
        <v>0.79199526976470758</v>
      </c>
    </row>
    <row r="163" spans="1:8">
      <c r="A163" s="164" t="s">
        <v>445</v>
      </c>
      <c r="B163" s="164" t="s">
        <v>563</v>
      </c>
      <c r="C163" s="167">
        <f t="shared" si="2"/>
        <v>0</v>
      </c>
      <c r="D163" s="164">
        <v>0</v>
      </c>
      <c r="E163" s="165">
        <v>-0.28329168803210919</v>
      </c>
      <c r="F163" s="165">
        <v>0.91687024008928286</v>
      </c>
      <c r="G163" s="165">
        <v>0.49684051781302396</v>
      </c>
      <c r="H163" s="165"/>
    </row>
    <row r="164" spans="1:8">
      <c r="A164" s="164" t="s">
        <v>445</v>
      </c>
      <c r="B164" s="164" t="s">
        <v>563</v>
      </c>
      <c r="C164" s="167">
        <f t="shared" si="2"/>
        <v>1</v>
      </c>
      <c r="D164" s="164">
        <v>1</v>
      </c>
      <c r="E164" s="165">
        <v>0.40929871878993285</v>
      </c>
      <c r="F164" s="165">
        <v>0.91687024008928286</v>
      </c>
      <c r="G164" s="165">
        <v>0.50315948218697604</v>
      </c>
      <c r="H164" s="165">
        <v>4.7663670627374408E-2</v>
      </c>
    </row>
    <row r="165" spans="1:8">
      <c r="A165" s="164" t="s">
        <v>445</v>
      </c>
      <c r="B165" s="164" t="s">
        <v>564</v>
      </c>
      <c r="C165" s="167">
        <f t="shared" si="2"/>
        <v>0</v>
      </c>
      <c r="D165" s="164">
        <v>0</v>
      </c>
      <c r="E165" s="165">
        <v>-0.56910399879159201</v>
      </c>
      <c r="F165" s="165">
        <v>0.85898355575103613</v>
      </c>
      <c r="G165" s="165">
        <v>0.15593481528745584</v>
      </c>
      <c r="H165" s="165"/>
    </row>
    <row r="166" spans="1:8">
      <c r="A166" s="164" t="s">
        <v>445</v>
      </c>
      <c r="B166" s="164" t="s">
        <v>564</v>
      </c>
      <c r="C166" s="167">
        <f t="shared" si="2"/>
        <v>1</v>
      </c>
      <c r="D166" s="164">
        <v>1</v>
      </c>
      <c r="E166" s="165">
        <v>0.23933064873964352</v>
      </c>
      <c r="F166" s="165">
        <v>0.85898355575103613</v>
      </c>
      <c r="G166" s="165">
        <v>0.84406518471254421</v>
      </c>
      <c r="H166" s="165">
        <v>-1.7062352173922737</v>
      </c>
    </row>
    <row r="167" spans="1:8">
      <c r="A167" s="164" t="s">
        <v>445</v>
      </c>
      <c r="B167" s="164" t="s">
        <v>565</v>
      </c>
      <c r="C167" s="167">
        <f t="shared" si="2"/>
        <v>0</v>
      </c>
      <c r="D167" s="164">
        <v>0</v>
      </c>
      <c r="E167" s="165">
        <v>-0.56684734597684094</v>
      </c>
      <c r="F167" s="165">
        <v>0.81397851888725015</v>
      </c>
      <c r="G167" s="165">
        <v>0.42651751481676353</v>
      </c>
      <c r="H167" s="165"/>
    </row>
    <row r="168" spans="1:8">
      <c r="A168" s="164" t="s">
        <v>445</v>
      </c>
      <c r="B168" s="164" t="s">
        <v>565</v>
      </c>
      <c r="C168" s="167">
        <f t="shared" si="2"/>
        <v>1</v>
      </c>
      <c r="D168" s="164">
        <v>1</v>
      </c>
      <c r="E168" s="165">
        <v>0.54274864936245271</v>
      </c>
      <c r="F168" s="165">
        <v>0.81397851888725015</v>
      </c>
      <c r="G168" s="165">
        <v>0.57348248518323652</v>
      </c>
      <c r="H168" s="165">
        <v>-0.1888407847729193</v>
      </c>
    </row>
    <row r="169" spans="1:8">
      <c r="A169" s="164" t="s">
        <v>445</v>
      </c>
      <c r="B169" s="164" t="s">
        <v>24</v>
      </c>
      <c r="C169" s="167">
        <f t="shared" si="2"/>
        <v>0</v>
      </c>
      <c r="D169" s="164">
        <v>0</v>
      </c>
      <c r="E169" s="165">
        <v>-0.50279539355328562</v>
      </c>
      <c r="F169" s="165">
        <v>0.83829183118423822</v>
      </c>
      <c r="G169" s="165">
        <v>0.36969231378754225</v>
      </c>
      <c r="H169" s="165"/>
    </row>
    <row r="170" spans="1:8">
      <c r="A170" s="164" t="s">
        <v>445</v>
      </c>
      <c r="B170" s="164" t="s">
        <v>24</v>
      </c>
      <c r="C170" s="167">
        <f t="shared" si="2"/>
        <v>1</v>
      </c>
      <c r="D170" s="164">
        <v>1</v>
      </c>
      <c r="E170" s="165">
        <v>0.36037300671846823</v>
      </c>
      <c r="F170" s="165">
        <v>0.83829183118423822</v>
      </c>
      <c r="G170" s="165">
        <v>0.63030768621245781</v>
      </c>
      <c r="H170" s="165">
        <v>-0.50558086118065604</v>
      </c>
    </row>
    <row r="171" spans="1:8">
      <c r="A171" s="164" t="s">
        <v>445</v>
      </c>
      <c r="B171" s="164" t="s">
        <v>25</v>
      </c>
      <c r="C171" s="167">
        <f t="shared" si="2"/>
        <v>0</v>
      </c>
      <c r="D171" s="164">
        <v>0</v>
      </c>
      <c r="E171" s="165">
        <v>-0.33576734106021483</v>
      </c>
      <c r="F171" s="165">
        <v>0.91090851434448816</v>
      </c>
      <c r="G171" s="165">
        <v>0.56173497312106024</v>
      </c>
      <c r="H171" s="165"/>
    </row>
    <row r="172" spans="1:8">
      <c r="A172" s="164" t="s">
        <v>445</v>
      </c>
      <c r="B172" s="164" t="s">
        <v>25</v>
      </c>
      <c r="C172" s="167">
        <f t="shared" si="2"/>
        <v>1</v>
      </c>
      <c r="D172" s="164">
        <v>1</v>
      </c>
      <c r="E172" s="165">
        <v>0.38130139233379751</v>
      </c>
      <c r="F172" s="165">
        <v>0.91090851434448816</v>
      </c>
      <c r="G172" s="165">
        <v>0.4382650268789397</v>
      </c>
      <c r="H172" s="165">
        <v>0.30997839202335026</v>
      </c>
    </row>
    <row r="173" spans="1:8">
      <c r="A173" s="164" t="s">
        <v>445</v>
      </c>
      <c r="B173" s="164" t="s">
        <v>26</v>
      </c>
      <c r="C173" s="167">
        <f t="shared" si="2"/>
        <v>0</v>
      </c>
      <c r="D173" s="164">
        <v>0</v>
      </c>
      <c r="E173" s="165">
        <v>-0.35801714857974132</v>
      </c>
      <c r="F173" s="165">
        <v>0.90464070029952226</v>
      </c>
      <c r="G173" s="165">
        <v>0.54246927859222738</v>
      </c>
      <c r="H173" s="165"/>
    </row>
    <row r="174" spans="1:8">
      <c r="A174" s="164" t="s">
        <v>445</v>
      </c>
      <c r="B174" s="164" t="s">
        <v>26</v>
      </c>
      <c r="C174" s="167">
        <f t="shared" si="2"/>
        <v>1</v>
      </c>
      <c r="D174" s="164">
        <v>1</v>
      </c>
      <c r="E174" s="165">
        <v>0.38184629144850918</v>
      </c>
      <c r="F174" s="165">
        <v>0.90464070029952226</v>
      </c>
      <c r="G174" s="165">
        <v>0.45753072140777262</v>
      </c>
      <c r="H174" s="165">
        <v>0.20027221465060438</v>
      </c>
    </row>
    <row r="175" spans="1:8">
      <c r="A175" s="164" t="s">
        <v>445</v>
      </c>
      <c r="B175" s="164" t="s">
        <v>27</v>
      </c>
      <c r="C175" s="167">
        <f t="shared" si="2"/>
        <v>0</v>
      </c>
      <c r="D175" s="164">
        <v>0</v>
      </c>
      <c r="E175" s="165">
        <v>-0.4572027713551865</v>
      </c>
      <c r="F175" s="165">
        <v>0.83351302307086783</v>
      </c>
      <c r="G175" s="165">
        <v>0.51637104646766063</v>
      </c>
      <c r="H175" s="165"/>
    </row>
    <row r="176" spans="1:8">
      <c r="A176" s="164" t="s">
        <v>445</v>
      </c>
      <c r="B176" s="164" t="s">
        <v>27</v>
      </c>
      <c r="C176" s="167">
        <f t="shared" si="2"/>
        <v>1</v>
      </c>
      <c r="D176" s="164">
        <v>1</v>
      </c>
      <c r="E176" s="165">
        <v>0.50167943173435814</v>
      </c>
      <c r="F176" s="165">
        <v>0.83351302307086783</v>
      </c>
      <c r="G176" s="165">
        <v>0.48362895353233948</v>
      </c>
      <c r="H176" s="165">
        <v>6.970089688294509E-2</v>
      </c>
    </row>
    <row r="177" spans="1:8">
      <c r="A177" s="164" t="s">
        <v>445</v>
      </c>
      <c r="B177" s="164" t="s">
        <v>566</v>
      </c>
      <c r="C177" s="167">
        <f t="shared" si="2"/>
        <v>0</v>
      </c>
      <c r="D177" s="164">
        <v>0</v>
      </c>
      <c r="E177" s="165">
        <v>-0.37171739071110294</v>
      </c>
      <c r="F177" s="165">
        <v>0.88490397650173624</v>
      </c>
      <c r="G177" s="165">
        <v>0.45109093313738435</v>
      </c>
      <c r="H177" s="165"/>
    </row>
    <row r="178" spans="1:8">
      <c r="A178" s="164" t="s">
        <v>445</v>
      </c>
      <c r="B178" s="164" t="s">
        <v>566</v>
      </c>
      <c r="C178" s="167">
        <f t="shared" si="2"/>
        <v>1</v>
      </c>
      <c r="D178" s="164">
        <v>1</v>
      </c>
      <c r="E178" s="165">
        <v>0.3218420155961908</v>
      </c>
      <c r="F178" s="165">
        <v>0.88490397650173624</v>
      </c>
      <c r="G178" s="165">
        <v>0.54890906686261576</v>
      </c>
      <c r="H178" s="165">
        <v>-0.24652706569933169</v>
      </c>
    </row>
    <row r="179" spans="1:8">
      <c r="A179" s="164" t="s">
        <v>445</v>
      </c>
      <c r="B179" s="164" t="s">
        <v>28</v>
      </c>
      <c r="C179" s="167">
        <f t="shared" si="2"/>
        <v>0</v>
      </c>
      <c r="D179" s="164">
        <v>0</v>
      </c>
      <c r="E179" s="165">
        <v>-0.32583513332785041</v>
      </c>
      <c r="F179" s="165">
        <v>0.88420076879157883</v>
      </c>
      <c r="G179" s="165">
        <v>0.56501346941596386</v>
      </c>
      <c r="H179" s="165"/>
    </row>
    <row r="180" spans="1:8">
      <c r="A180" s="164" t="s">
        <v>445</v>
      </c>
      <c r="B180" s="164" t="s">
        <v>28</v>
      </c>
      <c r="C180" s="167">
        <f t="shared" si="2"/>
        <v>1</v>
      </c>
      <c r="D180" s="164">
        <v>1</v>
      </c>
      <c r="E180" s="165">
        <v>0.34763530980850027</v>
      </c>
      <c r="F180" s="165">
        <v>0.88420076879157883</v>
      </c>
      <c r="G180" s="165">
        <v>0.43498653058403625</v>
      </c>
      <c r="H180" s="165">
        <v>0.31450740189122861</v>
      </c>
    </row>
    <row r="181" spans="1:8">
      <c r="A181" s="164" t="s">
        <v>445</v>
      </c>
      <c r="B181" s="164" t="s">
        <v>29</v>
      </c>
      <c r="C181" s="167">
        <f t="shared" si="2"/>
        <v>0</v>
      </c>
      <c r="D181" s="164">
        <v>0</v>
      </c>
      <c r="E181" s="165">
        <v>-0.31761937922262867</v>
      </c>
      <c r="F181" s="165">
        <v>0.81640659209674371</v>
      </c>
      <c r="G181" s="165">
        <v>0.63584871410869814</v>
      </c>
      <c r="H181" s="165"/>
    </row>
    <row r="182" spans="1:8">
      <c r="A182" s="164" t="s">
        <v>445</v>
      </c>
      <c r="B182" s="164" t="s">
        <v>29</v>
      </c>
      <c r="C182" s="167">
        <f t="shared" si="2"/>
        <v>1</v>
      </c>
      <c r="D182" s="164">
        <v>1</v>
      </c>
      <c r="E182" s="165">
        <v>0.61214941135769807</v>
      </c>
      <c r="F182" s="165">
        <v>0.81640659209674371</v>
      </c>
      <c r="G182" s="165">
        <v>0.36415128589130186</v>
      </c>
      <c r="H182" s="165">
        <v>0.54683991451879821</v>
      </c>
    </row>
    <row r="183" spans="1:8">
      <c r="A183" s="164" t="s">
        <v>445</v>
      </c>
      <c r="B183" s="164" t="s">
        <v>567</v>
      </c>
      <c r="C183" s="167">
        <f t="shared" si="2"/>
        <v>0</v>
      </c>
      <c r="D183" s="164">
        <v>0</v>
      </c>
      <c r="E183" s="165">
        <v>-0.3015215417748609</v>
      </c>
      <c r="F183" s="165">
        <v>0.83948026916538754</v>
      </c>
      <c r="G183" s="165">
        <v>0.65300514540768106</v>
      </c>
      <c r="H183" s="165"/>
    </row>
    <row r="184" spans="1:8">
      <c r="A184" s="164" t="s">
        <v>445</v>
      </c>
      <c r="B184" s="164" t="s">
        <v>567</v>
      </c>
      <c r="C184" s="167">
        <f t="shared" si="2"/>
        <v>1</v>
      </c>
      <c r="D184" s="164">
        <v>1</v>
      </c>
      <c r="E184" s="165">
        <v>0.76273113594229991</v>
      </c>
      <c r="F184" s="165">
        <v>0.83948026916538754</v>
      </c>
      <c r="G184" s="165">
        <v>0.34699485459231894</v>
      </c>
      <c r="H184" s="165">
        <v>0.64928486337414759</v>
      </c>
    </row>
    <row r="185" spans="1:8">
      <c r="A185" s="164" t="s">
        <v>445</v>
      </c>
      <c r="B185" s="164" t="s">
        <v>568</v>
      </c>
      <c r="C185" s="167">
        <f t="shared" si="2"/>
        <v>0</v>
      </c>
      <c r="D185" s="164">
        <v>0</v>
      </c>
      <c r="E185" s="165">
        <v>-0.68230104894988253</v>
      </c>
      <c r="F185" s="165">
        <v>0.82386070458908933</v>
      </c>
      <c r="G185" s="165">
        <v>0.24881213421724038</v>
      </c>
      <c r="H185" s="165"/>
    </row>
    <row r="186" spans="1:8">
      <c r="A186" s="164" t="s">
        <v>445</v>
      </c>
      <c r="B186" s="164" t="s">
        <v>568</v>
      </c>
      <c r="C186" s="167">
        <f t="shared" si="2"/>
        <v>1</v>
      </c>
      <c r="D186" s="164">
        <v>1</v>
      </c>
      <c r="E186" s="165">
        <v>0.33945673796549997</v>
      </c>
      <c r="F186" s="165">
        <v>0.82386070458908933</v>
      </c>
      <c r="G186" s="165">
        <v>0.75118786578275976</v>
      </c>
      <c r="H186" s="165">
        <v>-0.90543769180555045</v>
      </c>
    </row>
    <row r="187" spans="1:8">
      <c r="A187" s="164" t="s">
        <v>445</v>
      </c>
      <c r="B187" s="164" t="s">
        <v>569</v>
      </c>
      <c r="C187" s="167">
        <f t="shared" si="2"/>
        <v>0</v>
      </c>
      <c r="D187" s="164">
        <v>0</v>
      </c>
      <c r="E187" s="165">
        <v>-0.21190784339163865</v>
      </c>
      <c r="F187" s="165">
        <v>0.76673393069592222</v>
      </c>
      <c r="G187" s="165">
        <v>0.76927997621260269</v>
      </c>
      <c r="H187" s="165"/>
    </row>
    <row r="188" spans="1:8">
      <c r="A188" s="164" t="s">
        <v>445</v>
      </c>
      <c r="B188" s="164" t="s">
        <v>569</v>
      </c>
      <c r="C188" s="167">
        <f t="shared" si="2"/>
        <v>1</v>
      </c>
      <c r="D188" s="164">
        <v>1</v>
      </c>
      <c r="E188" s="165">
        <v>1.048434383136809</v>
      </c>
      <c r="F188" s="165">
        <v>0.76673393069592222</v>
      </c>
      <c r="G188" s="165">
        <v>0.23072002378739734</v>
      </c>
      <c r="H188" s="165">
        <v>0.97998023682066704</v>
      </c>
    </row>
    <row r="189" spans="1:8">
      <c r="A189" s="164" t="s">
        <v>445</v>
      </c>
      <c r="B189" s="164" t="s">
        <v>570</v>
      </c>
      <c r="C189" s="167">
        <f t="shared" si="2"/>
        <v>0</v>
      </c>
      <c r="D189" s="164">
        <v>0</v>
      </c>
      <c r="E189" s="165">
        <v>-0.26370736191578747</v>
      </c>
      <c r="F189" s="165">
        <v>0.85069804483913913</v>
      </c>
      <c r="G189" s="165">
        <v>0.70758384317880108</v>
      </c>
      <c r="H189" s="165"/>
    </row>
    <row r="190" spans="1:8">
      <c r="A190" s="164" t="s">
        <v>445</v>
      </c>
      <c r="B190" s="164" t="s">
        <v>570</v>
      </c>
      <c r="C190" s="167">
        <f t="shared" si="2"/>
        <v>1</v>
      </c>
      <c r="D190" s="164">
        <v>1</v>
      </c>
      <c r="E190" s="165">
        <v>0.67030648972056162</v>
      </c>
      <c r="F190" s="165">
        <v>0.85069804483913913</v>
      </c>
      <c r="G190" s="165">
        <v>0.29241615682119892</v>
      </c>
      <c r="H190" s="165">
        <v>0.8879859100157681</v>
      </c>
    </row>
    <row r="191" spans="1:8">
      <c r="A191" s="164" t="s">
        <v>445</v>
      </c>
      <c r="B191" s="164" t="s">
        <v>30</v>
      </c>
      <c r="C191" s="167">
        <f t="shared" si="2"/>
        <v>0</v>
      </c>
      <c r="D191" s="164">
        <v>0</v>
      </c>
      <c r="E191" s="165">
        <v>-0.73666419455764087</v>
      </c>
      <c r="F191" s="165">
        <v>0.9103932973819433</v>
      </c>
      <c r="G191" s="165">
        <v>9.0916035576550508E-2</v>
      </c>
      <c r="H191" s="165"/>
    </row>
    <row r="192" spans="1:8">
      <c r="A192" s="164" t="s">
        <v>445</v>
      </c>
      <c r="B192" s="164" t="s">
        <v>30</v>
      </c>
      <c r="C192" s="167">
        <f t="shared" si="2"/>
        <v>1</v>
      </c>
      <c r="D192" s="164">
        <v>1</v>
      </c>
      <c r="E192" s="165">
        <v>0.11330677494946315</v>
      </c>
      <c r="F192" s="165">
        <v>0.9103932973819433</v>
      </c>
      <c r="G192" s="165">
        <v>0.90908396442344941</v>
      </c>
      <c r="H192" s="165">
        <v>-2.5568725928769291</v>
      </c>
    </row>
    <row r="193" spans="1:8">
      <c r="A193" s="164" t="s">
        <v>445</v>
      </c>
      <c r="B193" s="164" t="s">
        <v>31</v>
      </c>
      <c r="C193" s="167">
        <f t="shared" si="2"/>
        <v>0</v>
      </c>
      <c r="D193" s="164">
        <v>0</v>
      </c>
      <c r="E193" s="165">
        <v>-0.28095234440625216</v>
      </c>
      <c r="F193" s="165">
        <v>0.77158054720913816</v>
      </c>
      <c r="G193" s="165">
        <v>0.69010956401422818</v>
      </c>
      <c r="H193" s="165"/>
    </row>
    <row r="194" spans="1:8">
      <c r="A194" s="164" t="s">
        <v>445</v>
      </c>
      <c r="B194" s="164" t="s">
        <v>31</v>
      </c>
      <c r="C194" s="167">
        <f t="shared" si="2"/>
        <v>1</v>
      </c>
      <c r="D194" s="164">
        <v>1</v>
      </c>
      <c r="E194" s="165">
        <v>0.81662208464645691</v>
      </c>
      <c r="F194" s="165">
        <v>0.77158054720913816</v>
      </c>
      <c r="G194" s="165">
        <v>0.30989043598577171</v>
      </c>
      <c r="H194" s="165">
        <v>0.70210631191902284</v>
      </c>
    </row>
    <row r="195" spans="1:8">
      <c r="A195" s="164" t="s">
        <v>445</v>
      </c>
      <c r="B195" s="164" t="s">
        <v>571</v>
      </c>
      <c r="C195" s="167">
        <f t="shared" si="2"/>
        <v>0</v>
      </c>
      <c r="D195" s="164">
        <v>0</v>
      </c>
      <c r="E195" s="165">
        <v>-0.49554283649939906</v>
      </c>
      <c r="F195" s="165">
        <v>0.78003260476633351</v>
      </c>
      <c r="G195" s="165">
        <v>0.42666632985585728</v>
      </c>
      <c r="H195" s="165"/>
    </row>
    <row r="196" spans="1:8">
      <c r="A196" s="164" t="s">
        <v>445</v>
      </c>
      <c r="B196" s="164" t="s">
        <v>571</v>
      </c>
      <c r="C196" s="167">
        <f t="shared" ref="C196:C259" si="3">IF(AND(B196=B195,D196=0.5),1,IF(AND(B196=B195,D195=0.5),2,D196))</f>
        <v>1</v>
      </c>
      <c r="D196" s="164">
        <v>1</v>
      </c>
      <c r="E196" s="165">
        <v>0.48639827788433471</v>
      </c>
      <c r="F196" s="165">
        <v>0.78003260476633351</v>
      </c>
      <c r="G196" s="165">
        <v>0.57333367014414272</v>
      </c>
      <c r="H196" s="165">
        <v>-0.18765483984258613</v>
      </c>
    </row>
    <row r="197" spans="1:8">
      <c r="A197" s="164" t="s">
        <v>445</v>
      </c>
      <c r="B197" s="164" t="s">
        <v>572</v>
      </c>
      <c r="C197" s="167">
        <f t="shared" si="3"/>
        <v>0</v>
      </c>
      <c r="D197" s="164">
        <v>0</v>
      </c>
      <c r="E197" s="165">
        <v>-0.67176743548876339</v>
      </c>
      <c r="F197" s="165">
        <v>0.87269348681927561</v>
      </c>
      <c r="G197" s="165">
        <v>0.21640048641482348</v>
      </c>
      <c r="H197" s="165"/>
    </row>
    <row r="198" spans="1:8">
      <c r="A198" s="164" t="s">
        <v>445</v>
      </c>
      <c r="B198" s="164" t="s">
        <v>572</v>
      </c>
      <c r="C198" s="167">
        <f t="shared" si="3"/>
        <v>1</v>
      </c>
      <c r="D198" s="164">
        <v>1</v>
      </c>
      <c r="E198" s="165">
        <v>0.25523868469848909</v>
      </c>
      <c r="F198" s="165">
        <v>0.87269348681927561</v>
      </c>
      <c r="G198" s="165">
        <v>0.78359951358517654</v>
      </c>
      <c r="H198" s="165">
        <v>-1.265424744559867</v>
      </c>
    </row>
    <row r="199" spans="1:8">
      <c r="A199" s="164" t="s">
        <v>445</v>
      </c>
      <c r="B199" s="164" t="s">
        <v>573</v>
      </c>
      <c r="C199" s="167">
        <f t="shared" si="3"/>
        <v>0</v>
      </c>
      <c r="D199" s="164">
        <v>0</v>
      </c>
      <c r="E199" s="165">
        <v>-0.76953010973799874</v>
      </c>
      <c r="F199" s="165">
        <v>0.85235843363559882</v>
      </c>
      <c r="G199" s="165">
        <v>0.23823354841778174</v>
      </c>
      <c r="H199" s="165"/>
    </row>
    <row r="200" spans="1:8">
      <c r="A200" s="164" t="s">
        <v>445</v>
      </c>
      <c r="B200" s="164" t="s">
        <v>573</v>
      </c>
      <c r="C200" s="167">
        <f t="shared" si="3"/>
        <v>1</v>
      </c>
      <c r="D200" s="164">
        <v>1</v>
      </c>
      <c r="E200" s="165">
        <v>0.29418191111704556</v>
      </c>
      <c r="F200" s="165">
        <v>0.85235843363559882</v>
      </c>
      <c r="G200" s="165">
        <v>0.76176645158221823</v>
      </c>
      <c r="H200" s="165">
        <v>-1.0315850138280764</v>
      </c>
    </row>
    <row r="201" spans="1:8">
      <c r="A201" s="164" t="s">
        <v>445</v>
      </c>
      <c r="B201" s="164" t="s">
        <v>574</v>
      </c>
      <c r="C201" s="167">
        <f t="shared" si="3"/>
        <v>0</v>
      </c>
      <c r="D201" s="164">
        <v>0</v>
      </c>
      <c r="E201" s="165">
        <v>-0.25905314577894267</v>
      </c>
      <c r="F201" s="165">
        <v>0.79279462121739452</v>
      </c>
      <c r="G201" s="165">
        <v>0.7861535156266608</v>
      </c>
      <c r="H201" s="165"/>
    </row>
    <row r="202" spans="1:8">
      <c r="A202" s="164" t="s">
        <v>445</v>
      </c>
      <c r="B202" s="164" t="s">
        <v>574</v>
      </c>
      <c r="C202" s="167">
        <f t="shared" si="3"/>
        <v>1</v>
      </c>
      <c r="D202" s="164">
        <v>0.5</v>
      </c>
      <c r="E202" s="165">
        <v>0.87540453562751919</v>
      </c>
      <c r="F202" s="165">
        <v>0.7592322408369232</v>
      </c>
      <c r="G202" s="165">
        <v>0.18139428972118044</v>
      </c>
      <c r="H202" s="165">
        <v>1.053313916035332</v>
      </c>
    </row>
    <row r="203" spans="1:8">
      <c r="A203" s="164" t="s">
        <v>445</v>
      </c>
      <c r="B203" s="164" t="s">
        <v>574</v>
      </c>
      <c r="C203" s="167">
        <f t="shared" si="3"/>
        <v>2</v>
      </c>
      <c r="D203" s="164">
        <v>1</v>
      </c>
      <c r="E203" s="165">
        <v>1.279501190804412</v>
      </c>
      <c r="F203" s="165">
        <v>0.79279462121739452</v>
      </c>
      <c r="G203" s="165">
        <v>0.14738140111672346</v>
      </c>
      <c r="H203" s="165">
        <v>1.4004260991727762</v>
      </c>
    </row>
    <row r="204" spans="1:8">
      <c r="A204" s="164" t="s">
        <v>445</v>
      </c>
      <c r="B204" s="164" t="s">
        <v>32</v>
      </c>
      <c r="C204" s="167">
        <f t="shared" si="3"/>
        <v>0</v>
      </c>
      <c r="D204" s="164">
        <v>0</v>
      </c>
      <c r="E204" s="165">
        <v>-0.37029413192805843</v>
      </c>
      <c r="F204" s="165">
        <v>0.77437159758255525</v>
      </c>
      <c r="G204" s="165">
        <v>0.65585256159936856</v>
      </c>
      <c r="H204" s="165"/>
    </row>
    <row r="205" spans="1:8">
      <c r="A205" s="164" t="s">
        <v>445</v>
      </c>
      <c r="B205" s="164" t="s">
        <v>32</v>
      </c>
      <c r="C205" s="167">
        <f t="shared" si="3"/>
        <v>1</v>
      </c>
      <c r="D205" s="164">
        <v>1</v>
      </c>
      <c r="E205" s="165">
        <v>0.74088390118426017</v>
      </c>
      <c r="F205" s="165">
        <v>0.77437159758255525</v>
      </c>
      <c r="G205" s="165">
        <v>0.34414743840063144</v>
      </c>
      <c r="H205" s="165">
        <v>0.53329914345696405</v>
      </c>
    </row>
    <row r="206" spans="1:8">
      <c r="A206" s="164" t="s">
        <v>445</v>
      </c>
      <c r="B206" s="164" t="s">
        <v>33</v>
      </c>
      <c r="C206" s="167">
        <f t="shared" si="3"/>
        <v>0</v>
      </c>
      <c r="D206" s="164">
        <v>0</v>
      </c>
      <c r="E206" s="165">
        <v>-0.43281738486837751</v>
      </c>
      <c r="F206" s="165">
        <v>0.82582326690740648</v>
      </c>
      <c r="G206" s="165">
        <v>0.42869330549598494</v>
      </c>
      <c r="H206" s="165"/>
    </row>
    <row r="207" spans="1:8">
      <c r="A207" s="164" t="s">
        <v>445</v>
      </c>
      <c r="B207" s="164" t="s">
        <v>33</v>
      </c>
      <c r="C207" s="167">
        <f t="shared" si="3"/>
        <v>1</v>
      </c>
      <c r="D207" s="164">
        <v>1</v>
      </c>
      <c r="E207" s="165">
        <v>0.33818537659575015</v>
      </c>
      <c r="F207" s="165">
        <v>0.82582326690740648</v>
      </c>
      <c r="G207" s="165">
        <v>0.57130669450401506</v>
      </c>
      <c r="H207" s="165">
        <v>-0.30134259517085138</v>
      </c>
    </row>
    <row r="208" spans="1:8">
      <c r="A208" s="164" t="s">
        <v>445</v>
      </c>
      <c r="B208" s="164" t="s">
        <v>34</v>
      </c>
      <c r="C208" s="167">
        <f t="shared" si="3"/>
        <v>0</v>
      </c>
      <c r="D208" s="164">
        <v>0</v>
      </c>
      <c r="E208" s="165">
        <v>-0.32271156364159137</v>
      </c>
      <c r="F208" s="165">
        <v>0.78498162391977011</v>
      </c>
      <c r="G208" s="165">
        <v>0.66352061427920217</v>
      </c>
      <c r="H208" s="165"/>
    </row>
    <row r="209" spans="1:8">
      <c r="A209" s="164" t="s">
        <v>445</v>
      </c>
      <c r="B209" s="164" t="s">
        <v>34</v>
      </c>
      <c r="C209" s="167">
        <f t="shared" si="3"/>
        <v>1</v>
      </c>
      <c r="D209" s="164">
        <v>1</v>
      </c>
      <c r="E209" s="165">
        <v>0.66600284012572408</v>
      </c>
      <c r="F209" s="165">
        <v>0.78498162391977011</v>
      </c>
      <c r="G209" s="165">
        <v>0.33647938572079794</v>
      </c>
      <c r="H209" s="165">
        <v>0.59483293968938167</v>
      </c>
    </row>
    <row r="210" spans="1:8">
      <c r="A210" s="164" t="s">
        <v>445</v>
      </c>
      <c r="B210" s="164" t="s">
        <v>575</v>
      </c>
      <c r="C210" s="167">
        <f t="shared" si="3"/>
        <v>0</v>
      </c>
      <c r="D210" s="164">
        <v>0</v>
      </c>
      <c r="E210" s="165">
        <v>-0.30588135315249165</v>
      </c>
      <c r="F210" s="165">
        <v>0.8966725945308458</v>
      </c>
      <c r="G210" s="165">
        <v>0.57149655836317925</v>
      </c>
      <c r="H210" s="165"/>
    </row>
    <row r="211" spans="1:8">
      <c r="A211" s="164" t="s">
        <v>445</v>
      </c>
      <c r="B211" s="164" t="s">
        <v>575</v>
      </c>
      <c r="C211" s="167">
        <f t="shared" si="3"/>
        <v>1</v>
      </c>
      <c r="D211" s="164">
        <v>1</v>
      </c>
      <c r="E211" s="165">
        <v>0.47199606026304225</v>
      </c>
      <c r="F211" s="165">
        <v>0.8966725945308458</v>
      </c>
      <c r="G211" s="165">
        <v>0.42850344163682075</v>
      </c>
      <c r="H211" s="165">
        <v>0.38069532137526552</v>
      </c>
    </row>
    <row r="212" spans="1:8">
      <c r="A212" s="164" t="s">
        <v>444</v>
      </c>
      <c r="B212" s="164" t="s">
        <v>173</v>
      </c>
      <c r="C212" s="167">
        <f t="shared" si="3"/>
        <v>0</v>
      </c>
      <c r="D212" s="164">
        <v>0</v>
      </c>
      <c r="E212" s="165">
        <v>-0.65357716577526004</v>
      </c>
      <c r="F212" s="165">
        <v>0.89170793523439607</v>
      </c>
      <c r="G212" s="165">
        <v>0.32683673615036157</v>
      </c>
      <c r="H212" s="165"/>
    </row>
    <row r="213" spans="1:8">
      <c r="A213" s="164" t="s">
        <v>444</v>
      </c>
      <c r="B213" s="164" t="s">
        <v>173</v>
      </c>
      <c r="C213" s="167">
        <f t="shared" si="3"/>
        <v>1</v>
      </c>
      <c r="D213" s="164">
        <v>1</v>
      </c>
      <c r="E213" s="165">
        <v>7.5572480710841591E-2</v>
      </c>
      <c r="F213" s="165">
        <v>0.89170793523439607</v>
      </c>
      <c r="G213" s="165">
        <v>0.67316326384963843</v>
      </c>
      <c r="H213" s="165">
        <v>-1.0769234738116835</v>
      </c>
    </row>
    <row r="214" spans="1:8">
      <c r="A214" s="164" t="s">
        <v>444</v>
      </c>
      <c r="B214" s="164" t="s">
        <v>177</v>
      </c>
      <c r="C214" s="167">
        <f t="shared" si="3"/>
        <v>0</v>
      </c>
      <c r="D214" s="164">
        <v>0</v>
      </c>
      <c r="E214" s="165">
        <v>-0.61311921661534163</v>
      </c>
      <c r="F214" s="165">
        <v>0.82051299835454983</v>
      </c>
      <c r="G214" s="165">
        <v>0.52725890320361346</v>
      </c>
      <c r="H214" s="165"/>
    </row>
    <row r="215" spans="1:8">
      <c r="A215" s="164" t="s">
        <v>444</v>
      </c>
      <c r="B215" s="164" t="s">
        <v>177</v>
      </c>
      <c r="C215" s="167">
        <f t="shared" si="3"/>
        <v>1</v>
      </c>
      <c r="D215" s="164">
        <v>1</v>
      </c>
      <c r="E215" s="165">
        <v>0.3566769596422571</v>
      </c>
      <c r="F215" s="165">
        <v>0.82051299835454983</v>
      </c>
      <c r="G215" s="165">
        <v>0.47274109679638654</v>
      </c>
      <c r="H215" s="165">
        <v>-5.245245985219163E-2</v>
      </c>
    </row>
    <row r="216" spans="1:8">
      <c r="A216" s="164" t="s">
        <v>444</v>
      </c>
      <c r="B216" s="164" t="s">
        <v>179</v>
      </c>
      <c r="C216" s="167">
        <f t="shared" si="3"/>
        <v>0</v>
      </c>
      <c r="D216" s="164">
        <v>0</v>
      </c>
      <c r="E216" s="165">
        <v>-0.56456570290187524</v>
      </c>
      <c r="F216" s="165">
        <v>0.78676501079021766</v>
      </c>
      <c r="G216" s="165">
        <v>0.62995945792716279</v>
      </c>
      <c r="H216" s="165"/>
    </row>
    <row r="217" spans="1:8">
      <c r="A217" s="164" t="s">
        <v>444</v>
      </c>
      <c r="B217" s="164" t="s">
        <v>179</v>
      </c>
      <c r="C217" s="167">
        <f t="shared" si="3"/>
        <v>1</v>
      </c>
      <c r="D217" s="164">
        <v>1</v>
      </c>
      <c r="E217" s="165">
        <v>0.54751644985989067</v>
      </c>
      <c r="F217" s="165">
        <v>0.78676501079021766</v>
      </c>
      <c r="G217" s="165">
        <v>0.37004054207283721</v>
      </c>
      <c r="H217" s="165">
        <v>0.28761726752471245</v>
      </c>
    </row>
    <row r="218" spans="1:8">
      <c r="A218" s="164" t="s">
        <v>444</v>
      </c>
      <c r="B218" s="164" t="s">
        <v>181</v>
      </c>
      <c r="C218" s="167">
        <f t="shared" si="3"/>
        <v>0</v>
      </c>
      <c r="D218" s="164">
        <v>0</v>
      </c>
      <c r="E218" s="165">
        <v>-0.76864809703927417</v>
      </c>
      <c r="F218" s="165">
        <v>0.8741882133367882</v>
      </c>
      <c r="G218" s="165">
        <v>0.27779594552301562</v>
      </c>
      <c r="H218" s="165"/>
    </row>
    <row r="219" spans="1:8">
      <c r="A219" s="164" t="s">
        <v>444</v>
      </c>
      <c r="B219" s="164" t="s">
        <v>181</v>
      </c>
      <c r="C219" s="167">
        <f t="shared" si="3"/>
        <v>1</v>
      </c>
      <c r="D219" s="164">
        <v>1</v>
      </c>
      <c r="E219" s="165">
        <v>8.6280381111843482E-2</v>
      </c>
      <c r="F219" s="165">
        <v>0.8741882133367882</v>
      </c>
      <c r="G219" s="165">
        <v>0.72220405447698444</v>
      </c>
      <c r="H219" s="165">
        <v>-1.195217229157159</v>
      </c>
    </row>
    <row r="220" spans="1:8">
      <c r="A220" s="164" t="s">
        <v>444</v>
      </c>
      <c r="B220" s="164" t="s">
        <v>183</v>
      </c>
      <c r="C220" s="167">
        <f t="shared" si="3"/>
        <v>0</v>
      </c>
      <c r="D220" s="164">
        <v>0</v>
      </c>
      <c r="E220" s="165">
        <v>-0.68961225026660034</v>
      </c>
      <c r="F220" s="165">
        <v>0.84927334565565815</v>
      </c>
      <c r="G220" s="165">
        <v>0.38544123285425669</v>
      </c>
      <c r="H220" s="165"/>
    </row>
    <row r="221" spans="1:8">
      <c r="A221" s="164" t="s">
        <v>444</v>
      </c>
      <c r="B221" s="164" t="s">
        <v>183</v>
      </c>
      <c r="C221" s="167">
        <f t="shared" si="3"/>
        <v>1</v>
      </c>
      <c r="D221" s="164">
        <v>1</v>
      </c>
      <c r="E221" s="165">
        <v>0.19272533937188371</v>
      </c>
      <c r="F221" s="165">
        <v>0.84927334565565815</v>
      </c>
      <c r="G221" s="165">
        <v>0.61455876714574331</v>
      </c>
      <c r="H221" s="165">
        <v>-0.62979594258279281</v>
      </c>
    </row>
    <row r="222" spans="1:8">
      <c r="A222" s="164" t="s">
        <v>444</v>
      </c>
      <c r="B222" s="164" t="s">
        <v>35</v>
      </c>
      <c r="C222" s="167">
        <f t="shared" si="3"/>
        <v>0</v>
      </c>
      <c r="D222" s="164">
        <v>0</v>
      </c>
      <c r="E222" s="165">
        <v>-0.9596772904518347</v>
      </c>
      <c r="F222" s="165">
        <v>0.90294659100636454</v>
      </c>
      <c r="G222" s="165">
        <v>0.14067800495218111</v>
      </c>
      <c r="H222" s="165"/>
    </row>
    <row r="223" spans="1:8">
      <c r="A223" s="164" t="s">
        <v>444</v>
      </c>
      <c r="B223" s="164" t="s">
        <v>35</v>
      </c>
      <c r="C223" s="167">
        <f t="shared" si="3"/>
        <v>1</v>
      </c>
      <c r="D223" s="164">
        <v>1</v>
      </c>
      <c r="E223" s="165">
        <v>0.18985515332099279</v>
      </c>
      <c r="F223" s="165">
        <v>0.90294659100636454</v>
      </c>
      <c r="G223" s="165">
        <v>0.85932199504781892</v>
      </c>
      <c r="H223" s="165">
        <v>-1.6684300541898909</v>
      </c>
    </row>
    <row r="224" spans="1:8">
      <c r="A224" s="164" t="s">
        <v>444</v>
      </c>
      <c r="B224" s="164" t="s">
        <v>36</v>
      </c>
      <c r="C224" s="167">
        <f t="shared" si="3"/>
        <v>0</v>
      </c>
      <c r="D224" s="164">
        <v>0</v>
      </c>
      <c r="E224" s="165">
        <v>-0.5466912925954901</v>
      </c>
      <c r="F224" s="165">
        <v>0.84821171257774508</v>
      </c>
      <c r="G224" s="165">
        <v>0.42883314930807609</v>
      </c>
      <c r="H224" s="165"/>
    </row>
    <row r="225" spans="1:8">
      <c r="A225" s="164" t="s">
        <v>444</v>
      </c>
      <c r="B225" s="164" t="s">
        <v>36</v>
      </c>
      <c r="C225" s="167">
        <f t="shared" si="3"/>
        <v>1</v>
      </c>
      <c r="D225" s="164">
        <v>1</v>
      </c>
      <c r="E225" s="165">
        <v>0.46494691040300995</v>
      </c>
      <c r="F225" s="165">
        <v>0.84821171257774508</v>
      </c>
      <c r="G225" s="165">
        <v>0.57116685069192386</v>
      </c>
      <c r="H225" s="165">
        <v>-0.2447077235635694</v>
      </c>
    </row>
    <row r="226" spans="1:8">
      <c r="A226" s="164" t="s">
        <v>444</v>
      </c>
      <c r="B226" s="164" t="s">
        <v>37</v>
      </c>
      <c r="C226" s="167">
        <f t="shared" si="3"/>
        <v>0</v>
      </c>
      <c r="D226" s="164">
        <v>0</v>
      </c>
      <c r="E226" s="165">
        <v>-0.7345048180023428</v>
      </c>
      <c r="F226" s="165">
        <v>0.83726945068095127</v>
      </c>
      <c r="G226" s="165">
        <v>0.30730818341264676</v>
      </c>
      <c r="H226" s="165"/>
    </row>
    <row r="227" spans="1:8">
      <c r="A227" s="164" t="s">
        <v>444</v>
      </c>
      <c r="B227" s="164" t="s">
        <v>37</v>
      </c>
      <c r="C227" s="167">
        <f t="shared" si="3"/>
        <v>1</v>
      </c>
      <c r="D227" s="164">
        <v>1</v>
      </c>
      <c r="E227" s="165">
        <v>0.37964339534047153</v>
      </c>
      <c r="F227" s="165">
        <v>0.83726945068095127</v>
      </c>
      <c r="G227" s="165">
        <v>0.69269181658735324</v>
      </c>
      <c r="H227" s="165">
        <v>-0.6888015996199004</v>
      </c>
    </row>
    <row r="228" spans="1:8">
      <c r="A228" s="164" t="s">
        <v>444</v>
      </c>
      <c r="B228" s="164" t="s">
        <v>38</v>
      </c>
      <c r="C228" s="167">
        <f t="shared" si="3"/>
        <v>0</v>
      </c>
      <c r="D228" s="164">
        <v>0</v>
      </c>
      <c r="E228" s="165">
        <v>-0.95829505886145461</v>
      </c>
      <c r="F228" s="165">
        <v>0.84955180802512675</v>
      </c>
      <c r="G228" s="165">
        <v>0.19820750957836822</v>
      </c>
      <c r="H228" s="165"/>
    </row>
    <row r="229" spans="1:8">
      <c r="A229" s="164" t="s">
        <v>444</v>
      </c>
      <c r="B229" s="164" t="s">
        <v>38</v>
      </c>
      <c r="C229" s="167">
        <f t="shared" si="3"/>
        <v>1</v>
      </c>
      <c r="D229" s="164">
        <v>1</v>
      </c>
      <c r="E229" s="165">
        <v>0.28379070479676965</v>
      </c>
      <c r="F229" s="165">
        <v>0.84955180802512675</v>
      </c>
      <c r="G229" s="165">
        <v>0.8017924904216317</v>
      </c>
      <c r="H229" s="165">
        <v>-1.1493174650948248</v>
      </c>
    </row>
    <row r="230" spans="1:8">
      <c r="A230" s="164" t="s">
        <v>444</v>
      </c>
      <c r="B230" s="164" t="s">
        <v>186</v>
      </c>
      <c r="C230" s="167">
        <f t="shared" si="3"/>
        <v>0</v>
      </c>
      <c r="D230" s="164">
        <v>0</v>
      </c>
      <c r="E230" s="165">
        <v>-0.56222277354149908</v>
      </c>
      <c r="F230" s="165">
        <v>0.91984288752480514</v>
      </c>
      <c r="G230" s="165">
        <v>0.35826532071344819</v>
      </c>
      <c r="H230" s="165"/>
    </row>
    <row r="231" spans="1:8">
      <c r="A231" s="164" t="s">
        <v>444</v>
      </c>
      <c r="B231" s="164" t="s">
        <v>186</v>
      </c>
      <c r="C231" s="167">
        <f t="shared" si="3"/>
        <v>1</v>
      </c>
      <c r="D231" s="164">
        <v>1</v>
      </c>
      <c r="E231" s="165">
        <v>0.32283888828301838</v>
      </c>
      <c r="F231" s="165">
        <v>0.91984288752480514</v>
      </c>
      <c r="G231" s="165">
        <v>0.64173467928655181</v>
      </c>
      <c r="H231" s="165">
        <v>-0.67694013246143236</v>
      </c>
    </row>
    <row r="232" spans="1:8">
      <c r="A232" s="164" t="s">
        <v>444</v>
      </c>
      <c r="B232" s="164" t="s">
        <v>188</v>
      </c>
      <c r="C232" s="167">
        <f t="shared" si="3"/>
        <v>0</v>
      </c>
      <c r="D232" s="164">
        <v>0</v>
      </c>
      <c r="E232" s="165">
        <v>-0.4462996562896196</v>
      </c>
      <c r="F232" s="165">
        <v>0.96079806803038781</v>
      </c>
      <c r="G232" s="165">
        <v>0.32344728551790097</v>
      </c>
      <c r="H232" s="165"/>
    </row>
    <row r="233" spans="1:8">
      <c r="A233" s="164" t="s">
        <v>444</v>
      </c>
      <c r="B233" s="164" t="s">
        <v>188</v>
      </c>
      <c r="C233" s="167">
        <f t="shared" si="3"/>
        <v>1</v>
      </c>
      <c r="D233" s="164">
        <v>1</v>
      </c>
      <c r="E233" s="165">
        <v>0.22491668793863009</v>
      </c>
      <c r="F233" s="165">
        <v>0.96079806803038781</v>
      </c>
      <c r="G233" s="165">
        <v>0.67655271448209897</v>
      </c>
      <c r="H233" s="165">
        <v>-1.125637417812807</v>
      </c>
    </row>
    <row r="234" spans="1:8">
      <c r="A234" s="164" t="s">
        <v>444</v>
      </c>
      <c r="B234" s="164" t="s">
        <v>189</v>
      </c>
      <c r="C234" s="167">
        <f t="shared" si="3"/>
        <v>0</v>
      </c>
      <c r="D234" s="164">
        <v>0</v>
      </c>
      <c r="E234" s="165">
        <v>-0.51456899849776794</v>
      </c>
      <c r="F234" s="165">
        <v>0.95479898730288737</v>
      </c>
      <c r="G234" s="165">
        <v>0.2874447521583135</v>
      </c>
      <c r="H234" s="165"/>
    </row>
    <row r="235" spans="1:8">
      <c r="A235" s="164" t="s">
        <v>444</v>
      </c>
      <c r="B235" s="164" t="s">
        <v>189</v>
      </c>
      <c r="C235" s="167">
        <f t="shared" si="3"/>
        <v>1</v>
      </c>
      <c r="D235" s="164">
        <v>1</v>
      </c>
      <c r="E235" s="165">
        <v>0.21854269141372537</v>
      </c>
      <c r="F235" s="165">
        <v>0.95479898730288737</v>
      </c>
      <c r="G235" s="165">
        <v>0.71255524784168645</v>
      </c>
      <c r="H235" s="165">
        <v>-1.2769164521577756</v>
      </c>
    </row>
    <row r="236" spans="1:8">
      <c r="A236" s="164" t="s">
        <v>444</v>
      </c>
      <c r="B236" s="164" t="s">
        <v>190</v>
      </c>
      <c r="C236" s="167">
        <f t="shared" si="3"/>
        <v>0</v>
      </c>
      <c r="D236" s="164">
        <v>0</v>
      </c>
      <c r="E236" s="165">
        <v>-0.58579256810787139</v>
      </c>
      <c r="F236" s="165">
        <v>0.84746904992408967</v>
      </c>
      <c r="G236" s="165">
        <v>0.46285635663119284</v>
      </c>
      <c r="H236" s="165"/>
    </row>
    <row r="237" spans="1:8">
      <c r="A237" s="164" t="s">
        <v>444</v>
      </c>
      <c r="B237" s="164" t="s">
        <v>190</v>
      </c>
      <c r="C237" s="167">
        <f t="shared" si="3"/>
        <v>1</v>
      </c>
      <c r="D237" s="164">
        <v>1</v>
      </c>
      <c r="E237" s="165">
        <v>0.52069058569058424</v>
      </c>
      <c r="F237" s="165">
        <v>0.84746904992408967</v>
      </c>
      <c r="G237" s="165">
        <v>0.53714364336880716</v>
      </c>
      <c r="H237" s="165">
        <v>-0.12916680031538247</v>
      </c>
    </row>
    <row r="238" spans="1:8">
      <c r="A238" s="164" t="s">
        <v>444</v>
      </c>
      <c r="B238" s="164" t="s">
        <v>39</v>
      </c>
      <c r="C238" s="167">
        <f t="shared" si="3"/>
        <v>0</v>
      </c>
      <c r="D238" s="164">
        <v>0</v>
      </c>
      <c r="E238" s="165">
        <v>-1.1312853169578498</v>
      </c>
      <c r="F238" s="165">
        <v>0.95538368057972778</v>
      </c>
      <c r="G238" s="165">
        <v>7.8520286680459628E-2</v>
      </c>
      <c r="H238" s="165"/>
    </row>
    <row r="239" spans="1:8">
      <c r="A239" s="164" t="s">
        <v>444</v>
      </c>
      <c r="B239" s="164" t="s">
        <v>39</v>
      </c>
      <c r="C239" s="167">
        <f t="shared" si="3"/>
        <v>1</v>
      </c>
      <c r="D239" s="164">
        <v>1</v>
      </c>
      <c r="E239" s="165">
        <v>0.1378083455529481</v>
      </c>
      <c r="F239" s="165">
        <v>0.95538368057972778</v>
      </c>
      <c r="G239" s="165">
        <v>0.92147971331954037</v>
      </c>
      <c r="H239" s="165">
        <v>-2.2679075736571082</v>
      </c>
    </row>
    <row r="240" spans="1:8">
      <c r="A240" s="164" t="s">
        <v>444</v>
      </c>
      <c r="B240" s="164" t="s">
        <v>40</v>
      </c>
      <c r="C240" s="167">
        <f t="shared" si="3"/>
        <v>0</v>
      </c>
      <c r="D240" s="164">
        <v>0</v>
      </c>
      <c r="E240" s="165">
        <v>-0.69852273168679835</v>
      </c>
      <c r="F240" s="165">
        <v>0.89195450950594957</v>
      </c>
      <c r="G240" s="165">
        <v>0.23125422987261857</v>
      </c>
      <c r="H240" s="165"/>
    </row>
    <row r="241" spans="1:8">
      <c r="A241" s="164" t="s">
        <v>444</v>
      </c>
      <c r="B241" s="164" t="s">
        <v>40</v>
      </c>
      <c r="C241" s="167">
        <f t="shared" si="3"/>
        <v>1</v>
      </c>
      <c r="D241" s="164">
        <v>0.5</v>
      </c>
      <c r="E241" s="165">
        <v>-5.0072369413449121E-2</v>
      </c>
      <c r="F241" s="165">
        <v>0.89195450950594957</v>
      </c>
      <c r="G241" s="165">
        <v>0.36724218406438408</v>
      </c>
      <c r="H241" s="165">
        <v>-0.94174289877013373</v>
      </c>
    </row>
    <row r="242" spans="1:8">
      <c r="A242" s="164" t="s">
        <v>444</v>
      </c>
      <c r="B242" s="164" t="s">
        <v>40</v>
      </c>
      <c r="C242" s="167">
        <f t="shared" si="3"/>
        <v>2</v>
      </c>
      <c r="D242" s="164">
        <v>1</v>
      </c>
      <c r="E242" s="165">
        <v>0.54547889818470774</v>
      </c>
      <c r="F242" s="165">
        <v>0.89195450950594957</v>
      </c>
      <c r="G242" s="165">
        <v>0.40150358606299735</v>
      </c>
      <c r="H242" s="165">
        <v>0.12854986448553496</v>
      </c>
    </row>
    <row r="243" spans="1:8">
      <c r="A243" s="164" t="s">
        <v>444</v>
      </c>
      <c r="B243" s="164" t="s">
        <v>41</v>
      </c>
      <c r="C243" s="167">
        <f t="shared" si="3"/>
        <v>0</v>
      </c>
      <c r="D243" s="164">
        <v>0</v>
      </c>
      <c r="E243" s="165">
        <v>-0.88663203002525348</v>
      </c>
      <c r="F243" s="165">
        <v>0.88046843749310333</v>
      </c>
      <c r="G243" s="165">
        <v>0.2059580835232234</v>
      </c>
      <c r="H243" s="165"/>
    </row>
    <row r="244" spans="1:8">
      <c r="A244" s="164" t="s">
        <v>444</v>
      </c>
      <c r="B244" s="164" t="s">
        <v>41</v>
      </c>
      <c r="C244" s="167">
        <f t="shared" si="3"/>
        <v>1</v>
      </c>
      <c r="D244" s="164">
        <v>0.5</v>
      </c>
      <c r="E244" s="165">
        <v>-1.9638166058425735E-2</v>
      </c>
      <c r="F244" s="165">
        <v>0.88046843749310333</v>
      </c>
      <c r="G244" s="165">
        <v>0.15784422177671478</v>
      </c>
      <c r="H244" s="165">
        <v>-0.21523327117866556</v>
      </c>
    </row>
    <row r="245" spans="1:8">
      <c r="A245" s="164" t="s">
        <v>444</v>
      </c>
      <c r="B245" s="164" t="s">
        <v>41</v>
      </c>
      <c r="C245" s="167">
        <f t="shared" si="3"/>
        <v>2</v>
      </c>
      <c r="D245" s="164">
        <v>1</v>
      </c>
      <c r="E245" s="165">
        <v>0.36387634584901024</v>
      </c>
      <c r="F245" s="165">
        <v>0.88046843749310333</v>
      </c>
      <c r="G245" s="165">
        <v>0.63619769470006193</v>
      </c>
      <c r="H245" s="165">
        <v>-2.6454698471993909</v>
      </c>
    </row>
    <row r="246" spans="1:8">
      <c r="A246" s="164" t="s">
        <v>444</v>
      </c>
      <c r="B246" s="164" t="s">
        <v>192</v>
      </c>
      <c r="C246" s="167">
        <f t="shared" si="3"/>
        <v>0</v>
      </c>
      <c r="D246" s="164">
        <v>0</v>
      </c>
      <c r="E246" s="165">
        <v>-0.6116367070748211</v>
      </c>
      <c r="F246" s="165">
        <v>0.83543943372109297</v>
      </c>
      <c r="G246" s="165">
        <v>0.34107232983233998</v>
      </c>
      <c r="H246" s="165"/>
    </row>
    <row r="247" spans="1:8">
      <c r="A247" s="164" t="s">
        <v>444</v>
      </c>
      <c r="B247" s="164" t="s">
        <v>192</v>
      </c>
      <c r="C247" s="167">
        <f t="shared" si="3"/>
        <v>1</v>
      </c>
      <c r="D247" s="164">
        <v>1</v>
      </c>
      <c r="E247" s="165">
        <v>0.43574980635169958</v>
      </c>
      <c r="F247" s="165">
        <v>0.83543943372109297</v>
      </c>
      <c r="G247" s="165">
        <v>0.65892767016765996</v>
      </c>
      <c r="H247" s="165">
        <v>-0.52676849888545973</v>
      </c>
    </row>
    <row r="248" spans="1:8">
      <c r="A248" s="164" t="s">
        <v>444</v>
      </c>
      <c r="B248" s="164" t="s">
        <v>194</v>
      </c>
      <c r="C248" s="167">
        <f t="shared" si="3"/>
        <v>0</v>
      </c>
      <c r="D248" s="164">
        <v>0</v>
      </c>
      <c r="E248" s="165">
        <v>-0.77070128251469217</v>
      </c>
      <c r="F248" s="165">
        <v>0.87070524991307752</v>
      </c>
      <c r="G248" s="165">
        <v>0.21595128215368653</v>
      </c>
      <c r="H248" s="165"/>
    </row>
    <row r="249" spans="1:8">
      <c r="A249" s="164" t="s">
        <v>444</v>
      </c>
      <c r="B249" s="164" t="s">
        <v>194</v>
      </c>
      <c r="C249" s="167">
        <f t="shared" si="3"/>
        <v>1</v>
      </c>
      <c r="D249" s="164">
        <v>1</v>
      </c>
      <c r="E249" s="165">
        <v>0.29805804486984688</v>
      </c>
      <c r="F249" s="165">
        <v>0.87070524991307752</v>
      </c>
      <c r="G249" s="165">
        <v>0.78404871784631347</v>
      </c>
      <c r="H249" s="165">
        <v>-1.1509743701583237</v>
      </c>
    </row>
    <row r="250" spans="1:8">
      <c r="A250" s="164" t="s">
        <v>444</v>
      </c>
      <c r="B250" s="164" t="s">
        <v>195</v>
      </c>
      <c r="C250" s="167">
        <f t="shared" si="3"/>
        <v>0</v>
      </c>
      <c r="D250" s="164">
        <v>0</v>
      </c>
      <c r="E250" s="165">
        <v>4.7421758688095395E-2</v>
      </c>
      <c r="F250" s="165">
        <v>0.96779251009977463</v>
      </c>
      <c r="G250" s="165">
        <v>0.95181997685323361</v>
      </c>
      <c r="H250" s="165"/>
    </row>
    <row r="251" spans="1:8">
      <c r="A251" s="164" t="s">
        <v>444</v>
      </c>
      <c r="B251" s="164" t="s">
        <v>195</v>
      </c>
      <c r="C251" s="167">
        <f t="shared" si="3"/>
        <v>1</v>
      </c>
      <c r="D251" s="164">
        <v>1</v>
      </c>
      <c r="E251" s="165">
        <v>0.59279594478002495</v>
      </c>
      <c r="F251" s="165">
        <v>0.96779251009977463</v>
      </c>
      <c r="G251" s="165">
        <v>4.8180023146766421E-2</v>
      </c>
      <c r="H251" s="165">
        <v>5.443836037569282</v>
      </c>
    </row>
    <row r="252" spans="1:8">
      <c r="A252" s="164" t="s">
        <v>444</v>
      </c>
      <c r="B252" s="164" t="s">
        <v>196</v>
      </c>
      <c r="C252" s="167">
        <f t="shared" si="3"/>
        <v>0</v>
      </c>
      <c r="D252" s="164">
        <v>0</v>
      </c>
      <c r="E252" s="165">
        <v>-0.86753797983155556</v>
      </c>
      <c r="F252" s="165">
        <v>0.77842701026758421</v>
      </c>
      <c r="G252" s="165">
        <v>0.21625036901213868</v>
      </c>
      <c r="H252" s="165"/>
    </row>
    <row r="253" spans="1:8">
      <c r="A253" s="164" t="s">
        <v>444</v>
      </c>
      <c r="B253" s="164" t="s">
        <v>196</v>
      </c>
      <c r="C253" s="167">
        <f t="shared" si="3"/>
        <v>1</v>
      </c>
      <c r="D253" s="164">
        <v>0.5</v>
      </c>
      <c r="E253" s="165">
        <v>-0.21637158533474382</v>
      </c>
      <c r="F253" s="165">
        <v>0.77842701026758421</v>
      </c>
      <c r="G253" s="165">
        <v>0.24564425723182101</v>
      </c>
      <c r="H253" s="165">
        <v>-0.66055219991808478</v>
      </c>
    </row>
    <row r="254" spans="1:8">
      <c r="A254" s="164" t="s">
        <v>444</v>
      </c>
      <c r="B254" s="164" t="s">
        <v>196</v>
      </c>
      <c r="C254" s="167">
        <f t="shared" si="3"/>
        <v>2</v>
      </c>
      <c r="D254" s="164">
        <v>1</v>
      </c>
      <c r="E254" s="165">
        <v>0.56983257881531402</v>
      </c>
      <c r="F254" s="165">
        <v>0.77842701026758421</v>
      </c>
      <c r="G254" s="165">
        <v>0.53810537375604039</v>
      </c>
      <c r="H254" s="165">
        <v>-0.42765034610485708</v>
      </c>
    </row>
    <row r="255" spans="1:8">
      <c r="A255" s="164" t="s">
        <v>444</v>
      </c>
      <c r="B255" s="164" t="s">
        <v>198</v>
      </c>
      <c r="C255" s="167">
        <f t="shared" si="3"/>
        <v>0</v>
      </c>
      <c r="D255" s="164">
        <v>0</v>
      </c>
      <c r="E255" s="165">
        <v>-0.57011532561524003</v>
      </c>
      <c r="F255" s="165">
        <v>0.89152601191085168</v>
      </c>
      <c r="G255" s="165">
        <v>0.31511604065461274</v>
      </c>
      <c r="H255" s="165"/>
    </row>
    <row r="256" spans="1:8">
      <c r="A256" s="164" t="s">
        <v>444</v>
      </c>
      <c r="B256" s="164" t="s">
        <v>198</v>
      </c>
      <c r="C256" s="167">
        <f t="shared" si="3"/>
        <v>1</v>
      </c>
      <c r="D256" s="164">
        <v>1</v>
      </c>
      <c r="E256" s="165">
        <v>0.45362021099450806</v>
      </c>
      <c r="F256" s="165">
        <v>0.89152601191085168</v>
      </c>
      <c r="G256" s="165">
        <v>0.68488395934538726</v>
      </c>
      <c r="H256" s="165">
        <v>-0.6609661408164258</v>
      </c>
    </row>
    <row r="257" spans="1:8">
      <c r="A257" s="164" t="s">
        <v>444</v>
      </c>
      <c r="B257" s="164" t="s">
        <v>200</v>
      </c>
      <c r="C257" s="167">
        <f t="shared" si="3"/>
        <v>0</v>
      </c>
      <c r="D257" s="164">
        <v>0</v>
      </c>
      <c r="E257" s="165">
        <v>-0.29075147899762793</v>
      </c>
      <c r="F257" s="165">
        <v>0.94687981152399381</v>
      </c>
      <c r="G257" s="165">
        <v>0.39867492648106828</v>
      </c>
      <c r="H257" s="165"/>
    </row>
    <row r="258" spans="1:8">
      <c r="A258" s="164" t="s">
        <v>444</v>
      </c>
      <c r="B258" s="164" t="s">
        <v>200</v>
      </c>
      <c r="C258" s="167">
        <f t="shared" si="3"/>
        <v>1</v>
      </c>
      <c r="D258" s="164">
        <v>1</v>
      </c>
      <c r="E258" s="165">
        <v>0.43227027331072937</v>
      </c>
      <c r="F258" s="165">
        <v>0.94687981152399381</v>
      </c>
      <c r="G258" s="165">
        <v>0.60132507351893172</v>
      </c>
      <c r="H258" s="165">
        <v>-0.43888690618669807</v>
      </c>
    </row>
    <row r="259" spans="1:8">
      <c r="A259" s="164" t="s">
        <v>444</v>
      </c>
      <c r="B259" s="164" t="s">
        <v>201</v>
      </c>
      <c r="C259" s="167">
        <f t="shared" si="3"/>
        <v>0</v>
      </c>
      <c r="D259" s="164">
        <v>0</v>
      </c>
      <c r="E259" s="165">
        <v>-0.43315302644604403</v>
      </c>
      <c r="F259" s="165">
        <v>0.8894471867592797</v>
      </c>
      <c r="G259" s="165">
        <v>0.40149812494782772</v>
      </c>
      <c r="H259" s="165"/>
    </row>
    <row r="260" spans="1:8">
      <c r="A260" s="164" t="s">
        <v>444</v>
      </c>
      <c r="B260" s="164" t="s">
        <v>201</v>
      </c>
      <c r="C260" s="167">
        <f t="shared" ref="C260:C323" si="4">IF(AND(B260=B259,D260=0.5),1,IF(AND(B260=B259,D259=0.5),2,D260))</f>
        <v>1</v>
      </c>
      <c r="D260" s="164">
        <v>1</v>
      </c>
      <c r="E260" s="165">
        <v>0.54306971574258789</v>
      </c>
      <c r="F260" s="165">
        <v>0.8894471867592797</v>
      </c>
      <c r="G260" s="165">
        <v>0.59850187505217223</v>
      </c>
      <c r="H260" s="165">
        <v>-0.26856907405796504</v>
      </c>
    </row>
    <row r="261" spans="1:8">
      <c r="A261" s="164" t="s">
        <v>444</v>
      </c>
      <c r="B261" s="164" t="s">
        <v>202</v>
      </c>
      <c r="C261" s="167">
        <f t="shared" si="4"/>
        <v>0</v>
      </c>
      <c r="D261" s="164">
        <v>0</v>
      </c>
      <c r="E261" s="165">
        <v>-1.148672756369046</v>
      </c>
      <c r="F261" s="165">
        <v>0.78994964267695844</v>
      </c>
      <c r="G261" s="165">
        <v>0.23547022738673187</v>
      </c>
      <c r="H261" s="165"/>
    </row>
    <row r="262" spans="1:8">
      <c r="A262" s="164" t="s">
        <v>444</v>
      </c>
      <c r="B262" s="164" t="s">
        <v>202</v>
      </c>
      <c r="C262" s="167">
        <f t="shared" si="4"/>
        <v>1</v>
      </c>
      <c r="D262" s="164">
        <v>1</v>
      </c>
      <c r="E262" s="165">
        <v>0.12642523223564001</v>
      </c>
      <c r="F262" s="165">
        <v>0.78994964267695844</v>
      </c>
      <c r="G262" s="165">
        <v>0.76452977261326815</v>
      </c>
      <c r="H262" s="165">
        <v>-1.0874670730629947</v>
      </c>
    </row>
    <row r="263" spans="1:8">
      <c r="A263" s="164" t="s">
        <v>444</v>
      </c>
      <c r="B263" s="164" t="s">
        <v>204</v>
      </c>
      <c r="C263" s="167">
        <f t="shared" si="4"/>
        <v>0</v>
      </c>
      <c r="D263" s="164">
        <v>0</v>
      </c>
      <c r="E263" s="165">
        <v>-0.8503541667447625</v>
      </c>
      <c r="F263" s="165">
        <v>0.81166695991273508</v>
      </c>
      <c r="G263" s="165">
        <v>0.34074586845673493</v>
      </c>
      <c r="H263" s="165"/>
    </row>
    <row r="264" spans="1:8">
      <c r="A264" s="164" t="s">
        <v>444</v>
      </c>
      <c r="B264" s="164" t="s">
        <v>204</v>
      </c>
      <c r="C264" s="167">
        <f t="shared" si="4"/>
        <v>1</v>
      </c>
      <c r="D264" s="164">
        <v>0.5</v>
      </c>
      <c r="E264" s="165">
        <v>-0.18983592348605616</v>
      </c>
      <c r="F264" s="165">
        <v>0.81166695991273508</v>
      </c>
      <c r="G264" s="165">
        <v>0.12851015110693853</v>
      </c>
      <c r="H264" s="165">
        <v>0.45250214797466748</v>
      </c>
    </row>
    <row r="265" spans="1:8">
      <c r="A265" s="164" t="s">
        <v>444</v>
      </c>
      <c r="B265" s="164" t="s">
        <v>204</v>
      </c>
      <c r="C265" s="167">
        <f t="shared" si="4"/>
        <v>2</v>
      </c>
      <c r="D265" s="164">
        <v>1</v>
      </c>
      <c r="E265" s="165">
        <v>0.26439891237038854</v>
      </c>
      <c r="F265" s="165">
        <v>0.81166695991273508</v>
      </c>
      <c r="G265" s="165">
        <v>0.53074398043632665</v>
      </c>
      <c r="H265" s="165">
        <v>-2.0197208376000635</v>
      </c>
    </row>
    <row r="266" spans="1:8">
      <c r="A266" s="164" t="s">
        <v>444</v>
      </c>
      <c r="B266" s="164" t="s">
        <v>205</v>
      </c>
      <c r="C266" s="167">
        <f t="shared" si="4"/>
        <v>0</v>
      </c>
      <c r="D266" s="164">
        <v>0</v>
      </c>
      <c r="E266" s="165">
        <v>-0.70965874075408331</v>
      </c>
      <c r="F266" s="165">
        <v>0.85106300003892843</v>
      </c>
      <c r="G266" s="165">
        <v>0.40124493356010388</v>
      </c>
      <c r="H266" s="165"/>
    </row>
    <row r="267" spans="1:8">
      <c r="A267" s="164" t="s">
        <v>444</v>
      </c>
      <c r="B267" s="164" t="s">
        <v>205</v>
      </c>
      <c r="C267" s="167">
        <f t="shared" si="4"/>
        <v>1</v>
      </c>
      <c r="D267" s="164">
        <v>1</v>
      </c>
      <c r="E267" s="165">
        <v>0.18525871332043883</v>
      </c>
      <c r="F267" s="165">
        <v>0.85106300003892843</v>
      </c>
      <c r="G267" s="165">
        <v>0.59875506643989618</v>
      </c>
      <c r="H267" s="165">
        <v>-0.58617012351714015</v>
      </c>
    </row>
    <row r="268" spans="1:8">
      <c r="A268" s="164" t="s">
        <v>444</v>
      </c>
      <c r="B268" s="164" t="s">
        <v>206</v>
      </c>
      <c r="C268" s="167">
        <f t="shared" si="4"/>
        <v>0</v>
      </c>
      <c r="D268" s="164">
        <v>0</v>
      </c>
      <c r="E268" s="165">
        <v>-0.51950608618599148</v>
      </c>
      <c r="F268" s="165">
        <v>0.85153284454205658</v>
      </c>
      <c r="G268" s="165">
        <v>0.61589543908398481</v>
      </c>
      <c r="H268" s="165"/>
    </row>
    <row r="269" spans="1:8">
      <c r="A269" s="164" t="s">
        <v>444</v>
      </c>
      <c r="B269" s="164" t="s">
        <v>206</v>
      </c>
      <c r="C269" s="167">
        <f t="shared" si="4"/>
        <v>1</v>
      </c>
      <c r="D269" s="164">
        <v>1</v>
      </c>
      <c r="E269" s="165">
        <v>0.38046683858254776</v>
      </c>
      <c r="F269" s="165">
        <v>0.85153284454205658</v>
      </c>
      <c r="G269" s="165">
        <v>0.38410456091601519</v>
      </c>
      <c r="H269" s="165">
        <v>0.31090162002949484</v>
      </c>
    </row>
    <row r="270" spans="1:8">
      <c r="A270" s="164" t="s">
        <v>444</v>
      </c>
      <c r="B270" s="164" t="s">
        <v>207</v>
      </c>
      <c r="C270" s="167">
        <f t="shared" si="4"/>
        <v>0</v>
      </c>
      <c r="D270" s="164">
        <v>0</v>
      </c>
      <c r="E270" s="165">
        <v>-0.64165884673192086</v>
      </c>
      <c r="F270" s="165">
        <v>0.85916545126652299</v>
      </c>
      <c r="G270" s="165">
        <v>0.44927403162276597</v>
      </c>
      <c r="H270" s="165"/>
    </row>
    <row r="271" spans="1:8">
      <c r="A271" s="164" t="s">
        <v>444</v>
      </c>
      <c r="B271" s="164" t="s">
        <v>207</v>
      </c>
      <c r="C271" s="167">
        <f t="shared" si="4"/>
        <v>1</v>
      </c>
      <c r="D271" s="164">
        <v>1</v>
      </c>
      <c r="E271" s="165">
        <v>0.20783163040859781</v>
      </c>
      <c r="F271" s="165">
        <v>0.85916545126652299</v>
      </c>
      <c r="G271" s="165">
        <v>0.55072596837723398</v>
      </c>
      <c r="H271" s="165">
        <v>-0.39383571889208224</v>
      </c>
    </row>
    <row r="272" spans="1:8">
      <c r="A272" s="164" t="s">
        <v>444</v>
      </c>
      <c r="B272" s="164" t="s">
        <v>208</v>
      </c>
      <c r="C272" s="167">
        <f t="shared" si="4"/>
        <v>0</v>
      </c>
      <c r="D272" s="164">
        <v>0</v>
      </c>
      <c r="E272" s="165">
        <v>-0.8880550860895341</v>
      </c>
      <c r="F272" s="165">
        <v>0.86013422563327768</v>
      </c>
      <c r="G272" s="165">
        <v>0.19261354370189221</v>
      </c>
      <c r="H272" s="165"/>
    </row>
    <row r="273" spans="1:8">
      <c r="A273" s="164" t="s">
        <v>444</v>
      </c>
      <c r="B273" s="164" t="s">
        <v>208</v>
      </c>
      <c r="C273" s="167">
        <f t="shared" si="4"/>
        <v>1</v>
      </c>
      <c r="D273" s="164">
        <v>1</v>
      </c>
      <c r="E273" s="165">
        <v>0.28426513517827084</v>
      </c>
      <c r="F273" s="165">
        <v>0.86013422563327768</v>
      </c>
      <c r="G273" s="165">
        <v>0.80738645629810779</v>
      </c>
      <c r="H273" s="165">
        <v>-1.2063099271791997</v>
      </c>
    </row>
    <row r="274" spans="1:8">
      <c r="A274" s="164" t="s">
        <v>444</v>
      </c>
      <c r="B274" s="164" t="s">
        <v>210</v>
      </c>
      <c r="C274" s="167">
        <f t="shared" si="4"/>
        <v>0</v>
      </c>
      <c r="D274" s="164">
        <v>0</v>
      </c>
      <c r="E274" s="165">
        <v>-0.50270849352866143</v>
      </c>
      <c r="F274" s="165">
        <v>0.86075207789101971</v>
      </c>
      <c r="G274" s="165">
        <v>0.40337144059388974</v>
      </c>
      <c r="H274" s="165"/>
    </row>
    <row r="275" spans="1:8">
      <c r="A275" s="164" t="s">
        <v>444</v>
      </c>
      <c r="B275" s="164" t="s">
        <v>210</v>
      </c>
      <c r="C275" s="167">
        <f t="shared" si="4"/>
        <v>1</v>
      </c>
      <c r="D275" s="164">
        <v>1</v>
      </c>
      <c r="E275" s="165">
        <v>0.44033393853866981</v>
      </c>
      <c r="F275" s="165">
        <v>0.86075207789101971</v>
      </c>
      <c r="G275" s="165">
        <v>0.59662855940611026</v>
      </c>
      <c r="H275" s="165">
        <v>-0.33871672308230316</v>
      </c>
    </row>
    <row r="276" spans="1:8">
      <c r="A276" s="164" t="s">
        <v>444</v>
      </c>
      <c r="B276" s="164" t="s">
        <v>211</v>
      </c>
      <c r="C276" s="167">
        <f t="shared" si="4"/>
        <v>0</v>
      </c>
      <c r="D276" s="164">
        <v>0</v>
      </c>
      <c r="E276" s="165">
        <v>-0.64797663469150246</v>
      </c>
      <c r="F276" s="165">
        <v>0.9050217922642021</v>
      </c>
      <c r="G276" s="165">
        <v>0.21327796641518196</v>
      </c>
      <c r="H276" s="165"/>
    </row>
    <row r="277" spans="1:8">
      <c r="A277" s="164" t="s">
        <v>444</v>
      </c>
      <c r="B277" s="164" t="s">
        <v>211</v>
      </c>
      <c r="C277" s="167">
        <f t="shared" si="4"/>
        <v>1</v>
      </c>
      <c r="D277" s="164">
        <v>1</v>
      </c>
      <c r="E277" s="165">
        <v>0.25185095198519081</v>
      </c>
      <c r="F277" s="165">
        <v>0.9050217922642021</v>
      </c>
      <c r="G277" s="165">
        <v>0.78672203358481807</v>
      </c>
      <c r="H277" s="165">
        <v>-1.3861875022112509</v>
      </c>
    </row>
    <row r="278" spans="1:8">
      <c r="A278" s="164" t="s">
        <v>444</v>
      </c>
      <c r="B278" s="164" t="s">
        <v>212</v>
      </c>
      <c r="C278" s="167">
        <f t="shared" si="4"/>
        <v>0</v>
      </c>
      <c r="D278" s="164">
        <v>0</v>
      </c>
      <c r="E278" s="165">
        <v>-0.36481500609085121</v>
      </c>
      <c r="F278" s="165">
        <v>0.87112840635617173</v>
      </c>
      <c r="G278" s="165">
        <v>0.52077604040018255</v>
      </c>
      <c r="H278" s="165"/>
    </row>
    <row r="279" spans="1:8">
      <c r="A279" s="164" t="s">
        <v>444</v>
      </c>
      <c r="B279" s="164" t="s">
        <v>212</v>
      </c>
      <c r="C279" s="167">
        <f t="shared" si="4"/>
        <v>1</v>
      </c>
      <c r="D279" s="164">
        <v>1</v>
      </c>
      <c r="E279" s="165">
        <v>0.52151914260248977</v>
      </c>
      <c r="F279" s="165">
        <v>0.87112840635617173</v>
      </c>
      <c r="G279" s="165">
        <v>0.47922395959981751</v>
      </c>
      <c r="H279" s="165">
        <v>0.14954547518663946</v>
      </c>
    </row>
    <row r="280" spans="1:8">
      <c r="A280" s="164" t="s">
        <v>444</v>
      </c>
      <c r="B280" s="164" t="s">
        <v>213</v>
      </c>
      <c r="C280" s="167">
        <f t="shared" si="4"/>
        <v>0</v>
      </c>
      <c r="D280" s="164">
        <v>0</v>
      </c>
      <c r="E280" s="165">
        <v>-0.68198203740976526</v>
      </c>
      <c r="F280" s="165">
        <v>0.86342377255462122</v>
      </c>
      <c r="G280" s="165">
        <v>0.32542120337727898</v>
      </c>
      <c r="H280" s="165"/>
    </row>
    <row r="281" spans="1:8">
      <c r="A281" s="164" t="s">
        <v>444</v>
      </c>
      <c r="B281" s="164" t="s">
        <v>213</v>
      </c>
      <c r="C281" s="167">
        <f t="shared" si="4"/>
        <v>1</v>
      </c>
      <c r="D281" s="164">
        <v>1</v>
      </c>
      <c r="E281" s="165">
        <v>0.34244718528181711</v>
      </c>
      <c r="F281" s="165">
        <v>0.86342377255462122</v>
      </c>
      <c r="G281" s="165">
        <v>0.67457879662272102</v>
      </c>
      <c r="H281" s="165">
        <v>-0.70025423750643234</v>
      </c>
    </row>
    <row r="282" spans="1:8">
      <c r="A282" s="164" t="s">
        <v>444</v>
      </c>
      <c r="B282" s="164" t="s">
        <v>215</v>
      </c>
      <c r="C282" s="167">
        <f t="shared" si="4"/>
        <v>0</v>
      </c>
      <c r="D282" s="164">
        <v>0</v>
      </c>
      <c r="E282" s="165">
        <v>-0.90306660911377767</v>
      </c>
      <c r="F282" s="165">
        <v>0.91853043120860123</v>
      </c>
      <c r="G282" s="165">
        <v>0.13770916273023448</v>
      </c>
      <c r="H282" s="165"/>
    </row>
    <row r="283" spans="1:8">
      <c r="A283" s="164" t="s">
        <v>444</v>
      </c>
      <c r="B283" s="164" t="s">
        <v>215</v>
      </c>
      <c r="C283" s="167">
        <f t="shared" si="4"/>
        <v>1</v>
      </c>
      <c r="D283" s="164">
        <v>1</v>
      </c>
      <c r="E283" s="165">
        <v>0.15324779033183178</v>
      </c>
      <c r="F283" s="165">
        <v>0.91853043120860123</v>
      </c>
      <c r="G283" s="165">
        <v>0.86229083726976552</v>
      </c>
      <c r="H283" s="165">
        <v>-1.8401180188869901</v>
      </c>
    </row>
    <row r="284" spans="1:8">
      <c r="A284" s="164" t="s">
        <v>444</v>
      </c>
      <c r="B284" s="164" t="s">
        <v>217</v>
      </c>
      <c r="C284" s="167">
        <f t="shared" si="4"/>
        <v>0</v>
      </c>
      <c r="D284" s="164">
        <v>0</v>
      </c>
      <c r="E284" s="165">
        <v>-0.76278032234585602</v>
      </c>
      <c r="F284" s="165">
        <v>0.90291413279409427</v>
      </c>
      <c r="G284" s="165">
        <v>0.20209088815846107</v>
      </c>
      <c r="H284" s="165"/>
    </row>
    <row r="285" spans="1:8">
      <c r="A285" s="164" t="s">
        <v>444</v>
      </c>
      <c r="B285" s="164" t="s">
        <v>217</v>
      </c>
      <c r="C285" s="167">
        <f t="shared" si="4"/>
        <v>1</v>
      </c>
      <c r="D285" s="164">
        <v>1</v>
      </c>
      <c r="E285" s="165">
        <v>0.21036802433873489</v>
      </c>
      <c r="F285" s="165">
        <v>0.90291413279409427</v>
      </c>
      <c r="G285" s="165">
        <v>0.79790911184153901</v>
      </c>
      <c r="H285" s="165">
        <v>-1.4266675415135874</v>
      </c>
    </row>
    <row r="286" spans="1:8">
      <c r="A286" s="164" t="s">
        <v>444</v>
      </c>
      <c r="B286" s="164" t="s">
        <v>219</v>
      </c>
      <c r="C286" s="167">
        <f t="shared" si="4"/>
        <v>0</v>
      </c>
      <c r="D286" s="164">
        <v>0</v>
      </c>
      <c r="E286" s="165">
        <v>-0.49497711269646999</v>
      </c>
      <c r="F286" s="165">
        <v>0.9147852638713081</v>
      </c>
      <c r="G286" s="165">
        <v>0.33800865188719492</v>
      </c>
      <c r="H286" s="165"/>
    </row>
    <row r="287" spans="1:8">
      <c r="A287" s="164" t="s">
        <v>444</v>
      </c>
      <c r="B287" s="164" t="s">
        <v>219</v>
      </c>
      <c r="C287" s="167">
        <f t="shared" si="4"/>
        <v>1</v>
      </c>
      <c r="D287" s="164">
        <v>1</v>
      </c>
      <c r="E287" s="165">
        <v>0.2724866633531724</v>
      </c>
      <c r="F287" s="165">
        <v>0.9147852638713081</v>
      </c>
      <c r="G287" s="165">
        <v>0.66199134811280502</v>
      </c>
      <c r="H287" s="165">
        <v>-0.84418225218017495</v>
      </c>
    </row>
    <row r="288" spans="1:8">
      <c r="A288" s="164" t="s">
        <v>444</v>
      </c>
      <c r="B288" s="164" t="s">
        <v>220</v>
      </c>
      <c r="C288" s="167">
        <f t="shared" si="4"/>
        <v>0</v>
      </c>
      <c r="D288" s="164">
        <v>0</v>
      </c>
      <c r="E288" s="165">
        <v>-0.49818779979558714</v>
      </c>
      <c r="F288" s="165">
        <v>0.89993211771432069</v>
      </c>
      <c r="G288" s="165">
        <v>0.44352909477422825</v>
      </c>
      <c r="H288" s="165"/>
    </row>
    <row r="289" spans="1:8">
      <c r="A289" s="164" t="s">
        <v>444</v>
      </c>
      <c r="B289" s="164" t="s">
        <v>220</v>
      </c>
      <c r="C289" s="167">
        <f t="shared" si="4"/>
        <v>1</v>
      </c>
      <c r="D289" s="164">
        <v>1</v>
      </c>
      <c r="E289" s="165">
        <v>0.42319743767279783</v>
      </c>
      <c r="F289" s="165">
        <v>0.89993211771432069</v>
      </c>
      <c r="G289" s="165">
        <v>0.55647090522577181</v>
      </c>
      <c r="H289" s="165">
        <v>-0.23689276003686338</v>
      </c>
    </row>
    <row r="290" spans="1:8">
      <c r="A290" s="164" t="s">
        <v>444</v>
      </c>
      <c r="B290" s="164" t="s">
        <v>221</v>
      </c>
      <c r="C290" s="167">
        <f t="shared" si="4"/>
        <v>0</v>
      </c>
      <c r="D290" s="164">
        <v>0</v>
      </c>
      <c r="E290" s="165">
        <v>-0.3209247674851517</v>
      </c>
      <c r="F290" s="165">
        <v>0.91223377051221555</v>
      </c>
      <c r="G290" s="165">
        <v>0.57719962757988275</v>
      </c>
      <c r="H290" s="165"/>
    </row>
    <row r="291" spans="1:8">
      <c r="A291" s="164" t="s">
        <v>444</v>
      </c>
      <c r="B291" s="164" t="s">
        <v>221</v>
      </c>
      <c r="C291" s="167">
        <f t="shared" si="4"/>
        <v>1</v>
      </c>
      <c r="D291" s="164">
        <v>1</v>
      </c>
      <c r="E291" s="165">
        <v>0.4193113830419139</v>
      </c>
      <c r="F291" s="165">
        <v>0.91223377051221555</v>
      </c>
      <c r="G291" s="165">
        <v>0.42280037242011731</v>
      </c>
      <c r="H291" s="165">
        <v>0.39914205653741852</v>
      </c>
    </row>
    <row r="292" spans="1:8">
      <c r="A292" s="164" t="s">
        <v>444</v>
      </c>
      <c r="B292" s="164" t="s">
        <v>223</v>
      </c>
      <c r="C292" s="167">
        <f t="shared" si="4"/>
        <v>0</v>
      </c>
      <c r="D292" s="164">
        <v>0</v>
      </c>
      <c r="E292" s="165">
        <v>-1.2004215038975263</v>
      </c>
      <c r="F292" s="165">
        <v>0.86996283607172309</v>
      </c>
      <c r="G292" s="165">
        <v>0.12817404644684383</v>
      </c>
      <c r="H292" s="165"/>
    </row>
    <row r="293" spans="1:8">
      <c r="A293" s="164" t="s">
        <v>444</v>
      </c>
      <c r="B293" s="164" t="s">
        <v>223</v>
      </c>
      <c r="C293" s="167">
        <f t="shared" si="4"/>
        <v>1</v>
      </c>
      <c r="D293" s="164">
        <v>1</v>
      </c>
      <c r="E293" s="165">
        <v>0.16736165474108181</v>
      </c>
      <c r="F293" s="165">
        <v>0.86996283607172309</v>
      </c>
      <c r="G293" s="165">
        <v>0.87182595355315606</v>
      </c>
      <c r="H293" s="165">
        <v>-1.5773744383722843</v>
      </c>
    </row>
    <row r="294" spans="1:8">
      <c r="A294" s="164" t="s">
        <v>444</v>
      </c>
      <c r="B294" s="164" t="s">
        <v>224</v>
      </c>
      <c r="C294" s="167">
        <f t="shared" si="4"/>
        <v>0</v>
      </c>
      <c r="D294" s="164">
        <v>0</v>
      </c>
      <c r="E294" s="165">
        <v>-0.90157371033090261</v>
      </c>
      <c r="F294" s="165">
        <v>0.90040375274169859</v>
      </c>
      <c r="G294" s="165">
        <v>0.16269411808605039</v>
      </c>
      <c r="H294" s="165"/>
    </row>
    <row r="295" spans="1:8">
      <c r="A295" s="164" t="s">
        <v>444</v>
      </c>
      <c r="B295" s="164" t="s">
        <v>224</v>
      </c>
      <c r="C295" s="167">
        <f t="shared" si="4"/>
        <v>1</v>
      </c>
      <c r="D295" s="164">
        <v>1</v>
      </c>
      <c r="E295" s="165">
        <v>0.16568388605042372</v>
      </c>
      <c r="F295" s="165">
        <v>0.90040375274169859</v>
      </c>
      <c r="G295" s="165">
        <v>0.83730588191394972</v>
      </c>
      <c r="H295" s="165">
        <v>-1.6124693613382028</v>
      </c>
    </row>
    <row r="296" spans="1:8">
      <c r="A296" s="164" t="s">
        <v>444</v>
      </c>
      <c r="B296" s="164" t="s">
        <v>225</v>
      </c>
      <c r="C296" s="167">
        <f t="shared" si="4"/>
        <v>0</v>
      </c>
      <c r="D296" s="164">
        <v>0</v>
      </c>
      <c r="E296" s="165">
        <v>-0.73680187762236238</v>
      </c>
      <c r="F296" s="165">
        <v>0.83528604670208728</v>
      </c>
      <c r="G296" s="165">
        <v>0.41285124516415922</v>
      </c>
      <c r="H296" s="165"/>
    </row>
    <row r="297" spans="1:8">
      <c r="A297" s="164" t="s">
        <v>444</v>
      </c>
      <c r="B297" s="164" t="s">
        <v>225</v>
      </c>
      <c r="C297" s="167">
        <f t="shared" si="4"/>
        <v>1</v>
      </c>
      <c r="D297" s="164">
        <v>1</v>
      </c>
      <c r="E297" s="165">
        <v>0.22491422186741447</v>
      </c>
      <c r="F297" s="165">
        <v>0.83528604670208728</v>
      </c>
      <c r="G297" s="165">
        <v>0.58714875483584084</v>
      </c>
      <c r="H297" s="165">
        <v>-0.51145014575314052</v>
      </c>
    </row>
    <row r="298" spans="1:8">
      <c r="A298" s="164" t="s">
        <v>444</v>
      </c>
      <c r="B298" s="164" t="s">
        <v>227</v>
      </c>
      <c r="C298" s="167">
        <f t="shared" si="4"/>
        <v>0</v>
      </c>
      <c r="D298" s="164">
        <v>0</v>
      </c>
      <c r="E298" s="165">
        <v>-0.709649027177914</v>
      </c>
      <c r="F298" s="165">
        <v>0.84370136169984744</v>
      </c>
      <c r="G298" s="165">
        <v>0.27726636905426078</v>
      </c>
      <c r="H298" s="165"/>
    </row>
    <row r="299" spans="1:8">
      <c r="A299" s="164" t="s">
        <v>444</v>
      </c>
      <c r="B299" s="164" t="s">
        <v>227</v>
      </c>
      <c r="C299" s="167">
        <f t="shared" si="4"/>
        <v>1</v>
      </c>
      <c r="D299" s="164">
        <v>0.5</v>
      </c>
      <c r="E299" s="165">
        <v>-0.26082267061852749</v>
      </c>
      <c r="F299" s="165">
        <v>0.84370136169984744</v>
      </c>
      <c r="G299" s="165">
        <v>0.43803522220210922</v>
      </c>
      <c r="H299" s="165">
        <v>-1.2105396733405671</v>
      </c>
    </row>
    <row r="300" spans="1:8">
      <c r="A300" s="164" t="s">
        <v>444</v>
      </c>
      <c r="B300" s="164" t="s">
        <v>227</v>
      </c>
      <c r="C300" s="167">
        <f t="shared" si="4"/>
        <v>2</v>
      </c>
      <c r="D300" s="164">
        <v>1</v>
      </c>
      <c r="E300" s="165">
        <v>0.4936621768925461</v>
      </c>
      <c r="F300" s="165">
        <v>0.84370136169984744</v>
      </c>
      <c r="G300" s="165">
        <v>0.28469840874363006</v>
      </c>
      <c r="H300" s="165">
        <v>0.52293060545716852</v>
      </c>
    </row>
    <row r="301" spans="1:8">
      <c r="A301" s="164" t="s">
        <v>444</v>
      </c>
      <c r="B301" s="164" t="s">
        <v>228</v>
      </c>
      <c r="C301" s="167">
        <f t="shared" si="4"/>
        <v>0</v>
      </c>
      <c r="D301" s="164">
        <v>0</v>
      </c>
      <c r="E301" s="165">
        <v>-0.7675010838053169</v>
      </c>
      <c r="F301" s="165">
        <v>0.83135485039231238</v>
      </c>
      <c r="G301" s="165">
        <v>0.31510583553395799</v>
      </c>
      <c r="H301" s="165"/>
    </row>
    <row r="302" spans="1:8">
      <c r="A302" s="164" t="s">
        <v>444</v>
      </c>
      <c r="B302" s="164" t="s">
        <v>228</v>
      </c>
      <c r="C302" s="167">
        <f t="shared" si="4"/>
        <v>1</v>
      </c>
      <c r="D302" s="164">
        <v>0.5</v>
      </c>
      <c r="E302" s="165">
        <v>-5.9929639963942231E-2</v>
      </c>
      <c r="F302" s="165">
        <v>0.83135485039231238</v>
      </c>
      <c r="G302" s="165">
        <v>0.5395257145135457</v>
      </c>
      <c r="H302" s="165">
        <v>-0.93901697775395154</v>
      </c>
    </row>
    <row r="303" spans="1:8">
      <c r="A303" s="164" t="s">
        <v>444</v>
      </c>
      <c r="B303" s="164" t="s">
        <v>228</v>
      </c>
      <c r="C303" s="167">
        <f t="shared" si="4"/>
        <v>2</v>
      </c>
      <c r="D303" s="164">
        <v>1</v>
      </c>
      <c r="E303" s="165">
        <v>0.71727591013607717</v>
      </c>
      <c r="F303" s="165">
        <v>0.83135485039231238</v>
      </c>
      <c r="G303" s="165">
        <v>0.14536844995249626</v>
      </c>
      <c r="H303" s="165">
        <v>1.4948875705716573</v>
      </c>
    </row>
    <row r="304" spans="1:8">
      <c r="A304" s="164" t="s">
        <v>444</v>
      </c>
      <c r="B304" s="164" t="s">
        <v>229</v>
      </c>
      <c r="C304" s="167">
        <f t="shared" si="4"/>
        <v>0</v>
      </c>
      <c r="D304" s="164">
        <v>0</v>
      </c>
      <c r="E304" s="165">
        <v>-0.89638878524962595</v>
      </c>
      <c r="F304" s="165">
        <v>0.86098873811267462</v>
      </c>
      <c r="G304" s="165">
        <v>0.25917911163148472</v>
      </c>
      <c r="H304" s="165"/>
    </row>
    <row r="305" spans="1:8">
      <c r="A305" s="164" t="s">
        <v>444</v>
      </c>
      <c r="B305" s="164" t="s">
        <v>229</v>
      </c>
      <c r="C305" s="167">
        <f t="shared" si="4"/>
        <v>1</v>
      </c>
      <c r="D305" s="164">
        <v>1</v>
      </c>
      <c r="E305" s="165">
        <v>8.5243879511367929E-2</v>
      </c>
      <c r="F305" s="165">
        <v>0.86098873811267462</v>
      </c>
      <c r="G305" s="165">
        <v>0.74082088836851534</v>
      </c>
      <c r="H305" s="165">
        <v>-1.1986840332810005</v>
      </c>
    </row>
    <row r="306" spans="1:8">
      <c r="A306" s="164" t="s">
        <v>444</v>
      </c>
      <c r="B306" s="164" t="s">
        <v>230</v>
      </c>
      <c r="C306" s="167">
        <f t="shared" si="4"/>
        <v>0</v>
      </c>
      <c r="D306" s="164">
        <v>0</v>
      </c>
      <c r="E306" s="165">
        <v>-0.92588097718934137</v>
      </c>
      <c r="F306" s="165">
        <v>0.82017091307605761</v>
      </c>
      <c r="G306" s="165">
        <v>0.30019212950750501</v>
      </c>
      <c r="H306" s="165"/>
    </row>
    <row r="307" spans="1:8">
      <c r="A307" s="164" t="s">
        <v>444</v>
      </c>
      <c r="B307" s="164" t="s">
        <v>230</v>
      </c>
      <c r="C307" s="167">
        <f t="shared" si="4"/>
        <v>1</v>
      </c>
      <c r="D307" s="164">
        <v>1</v>
      </c>
      <c r="E307" s="165">
        <v>0.15941683701679255</v>
      </c>
      <c r="F307" s="165">
        <v>0.82017091307605761</v>
      </c>
      <c r="G307" s="165">
        <v>0.69980787049249504</v>
      </c>
      <c r="H307" s="165">
        <v>-0.90783026768752428</v>
      </c>
    </row>
    <row r="308" spans="1:8">
      <c r="A308" s="164" t="s">
        <v>444</v>
      </c>
      <c r="B308" s="164" t="s">
        <v>231</v>
      </c>
      <c r="C308" s="167">
        <f t="shared" si="4"/>
        <v>0</v>
      </c>
      <c r="D308" s="164">
        <v>0</v>
      </c>
      <c r="E308" s="165">
        <v>-0.75940853744077397</v>
      </c>
      <c r="F308" s="165">
        <v>0.96620131735571657</v>
      </c>
      <c r="G308" s="165">
        <v>6.5229865183580968E-2</v>
      </c>
      <c r="H308" s="165"/>
    </row>
    <row r="309" spans="1:8">
      <c r="A309" s="164" t="s">
        <v>444</v>
      </c>
      <c r="B309" s="164" t="s">
        <v>231</v>
      </c>
      <c r="C309" s="167">
        <f t="shared" si="4"/>
        <v>1</v>
      </c>
      <c r="D309" s="164">
        <v>1</v>
      </c>
      <c r="E309" s="165">
        <v>0.16279295906727989</v>
      </c>
      <c r="F309" s="165">
        <v>0.96620131735571657</v>
      </c>
      <c r="G309" s="165">
        <v>0.93477013481641902</v>
      </c>
      <c r="H309" s="165">
        <v>-2.9934395237184228</v>
      </c>
    </row>
    <row r="310" spans="1:8">
      <c r="A310" s="164" t="s">
        <v>444</v>
      </c>
      <c r="B310" s="164" t="s">
        <v>233</v>
      </c>
      <c r="C310" s="167">
        <f t="shared" si="4"/>
        <v>0</v>
      </c>
      <c r="D310" s="164">
        <v>0</v>
      </c>
      <c r="E310" s="165">
        <v>-1.1007897766062866</v>
      </c>
      <c r="F310" s="165">
        <v>0.94825064853362595</v>
      </c>
      <c r="G310" s="165">
        <v>5.6190547563681602E-2</v>
      </c>
      <c r="H310" s="165"/>
    </row>
    <row r="311" spans="1:8">
      <c r="A311" s="164" t="s">
        <v>444</v>
      </c>
      <c r="B311" s="164" t="s">
        <v>233</v>
      </c>
      <c r="C311" s="167">
        <f t="shared" si="4"/>
        <v>1</v>
      </c>
      <c r="D311" s="164">
        <v>1</v>
      </c>
      <c r="E311" s="165">
        <v>0.17428503142595064</v>
      </c>
      <c r="F311" s="165">
        <v>0.94825064853362595</v>
      </c>
      <c r="G311" s="165">
        <v>0.94380945243631842</v>
      </c>
      <c r="H311" s="165">
        <v>-2.4527378474126427</v>
      </c>
    </row>
    <row r="312" spans="1:8">
      <c r="A312" s="164" t="s">
        <v>444</v>
      </c>
      <c r="B312" s="164" t="s">
        <v>234</v>
      </c>
      <c r="C312" s="167">
        <f t="shared" si="4"/>
        <v>0</v>
      </c>
      <c r="D312" s="164">
        <v>0</v>
      </c>
      <c r="E312" s="165">
        <v>-0.67880874543878722</v>
      </c>
      <c r="F312" s="165">
        <v>0.96455144954827576</v>
      </c>
      <c r="G312" s="165">
        <v>8.2682728658296831E-2</v>
      </c>
      <c r="H312" s="165"/>
    </row>
    <row r="313" spans="1:8">
      <c r="A313" s="164" t="s">
        <v>444</v>
      </c>
      <c r="B313" s="164" t="s">
        <v>234</v>
      </c>
      <c r="C313" s="167">
        <f t="shared" si="4"/>
        <v>1</v>
      </c>
      <c r="D313" s="164">
        <v>1</v>
      </c>
      <c r="E313" s="165">
        <v>0.17307385792021893</v>
      </c>
      <c r="F313" s="165">
        <v>0.96455144954827576</v>
      </c>
      <c r="G313" s="165">
        <v>0.91731727134170327</v>
      </c>
      <c r="H313" s="165">
        <v>-2.8809957585012209</v>
      </c>
    </row>
    <row r="314" spans="1:8">
      <c r="A314" s="164" t="s">
        <v>444</v>
      </c>
      <c r="B314" s="164" t="s">
        <v>235</v>
      </c>
      <c r="C314" s="167">
        <f t="shared" si="4"/>
        <v>0</v>
      </c>
      <c r="D314" s="164">
        <v>0</v>
      </c>
      <c r="E314" s="165">
        <v>-0.6120728680543378</v>
      </c>
      <c r="F314" s="165">
        <v>0.91912989617562013</v>
      </c>
      <c r="G314" s="165">
        <v>0.25465449440757876</v>
      </c>
      <c r="H314" s="165"/>
    </row>
    <row r="315" spans="1:8">
      <c r="A315" s="164" t="s">
        <v>444</v>
      </c>
      <c r="B315" s="164" t="s">
        <v>235</v>
      </c>
      <c r="C315" s="167">
        <f t="shared" si="4"/>
        <v>1</v>
      </c>
      <c r="D315" s="164">
        <v>1</v>
      </c>
      <c r="E315" s="165">
        <v>0.3402454263787138</v>
      </c>
      <c r="F315" s="165">
        <v>0.91912989617562013</v>
      </c>
      <c r="G315" s="165">
        <v>0.7453455055924213</v>
      </c>
      <c r="H315" s="165">
        <v>-1.0886040274803419</v>
      </c>
    </row>
    <row r="316" spans="1:8">
      <c r="A316" s="164" t="s">
        <v>444</v>
      </c>
      <c r="B316" s="164" t="s">
        <v>237</v>
      </c>
      <c r="C316" s="167">
        <f t="shared" si="4"/>
        <v>0</v>
      </c>
      <c r="D316" s="164">
        <v>0</v>
      </c>
      <c r="E316" s="165">
        <v>-0.22371004144467282</v>
      </c>
      <c r="F316" s="165">
        <v>0.92718019052118017</v>
      </c>
      <c r="G316" s="165">
        <v>0.76271055536764709</v>
      </c>
      <c r="H316" s="165"/>
    </row>
    <row r="317" spans="1:8">
      <c r="A317" s="164" t="s">
        <v>444</v>
      </c>
      <c r="B317" s="164" t="s">
        <v>237</v>
      </c>
      <c r="C317" s="167">
        <f t="shared" si="4"/>
        <v>1</v>
      </c>
      <c r="D317" s="164">
        <v>0.5</v>
      </c>
      <c r="E317" s="165">
        <v>0.62654166533181666</v>
      </c>
      <c r="F317" s="165">
        <v>0.92718019052118017</v>
      </c>
      <c r="G317" s="165">
        <v>0.20110738068530262</v>
      </c>
      <c r="H317" s="165">
        <v>1.5492107799125701</v>
      </c>
    </row>
    <row r="318" spans="1:8">
      <c r="A318" s="164" t="s">
        <v>444</v>
      </c>
      <c r="B318" s="164" t="s">
        <v>237</v>
      </c>
      <c r="C318" s="167">
        <f t="shared" si="4"/>
        <v>2</v>
      </c>
      <c r="D318" s="164">
        <v>1</v>
      </c>
      <c r="E318" s="165">
        <v>0.65019743561100507</v>
      </c>
      <c r="F318" s="165">
        <v>0.92718019052118017</v>
      </c>
      <c r="G318" s="165">
        <v>3.618206394705039E-2</v>
      </c>
      <c r="H318" s="165">
        <v>62.972380347148565</v>
      </c>
    </row>
    <row r="319" spans="1:8">
      <c r="A319" s="164" t="s">
        <v>444</v>
      </c>
      <c r="B319" s="164" t="s">
        <v>239</v>
      </c>
      <c r="C319" s="167">
        <f t="shared" si="4"/>
        <v>0</v>
      </c>
      <c r="D319" s="164">
        <v>0</v>
      </c>
      <c r="E319" s="165">
        <v>-0.42232333804726901</v>
      </c>
      <c r="F319" s="165">
        <v>0.91138134902092749</v>
      </c>
      <c r="G319" s="165">
        <v>0.49953161074271013</v>
      </c>
      <c r="H319" s="165"/>
    </row>
    <row r="320" spans="1:8">
      <c r="A320" s="164" t="s">
        <v>444</v>
      </c>
      <c r="B320" s="164" t="s">
        <v>239</v>
      </c>
      <c r="C320" s="167">
        <f t="shared" si="4"/>
        <v>1</v>
      </c>
      <c r="D320" s="164">
        <v>1</v>
      </c>
      <c r="E320" s="165">
        <v>0.44918248150144346</v>
      </c>
      <c r="F320" s="165">
        <v>0.91138134902092749</v>
      </c>
      <c r="G320" s="165">
        <v>0.50046838925728987</v>
      </c>
      <c r="H320" s="165">
        <v>1.1643918898425514E-2</v>
      </c>
    </row>
    <row r="321" spans="1:8">
      <c r="A321" s="164" t="s">
        <v>444</v>
      </c>
      <c r="B321" s="164" t="s">
        <v>241</v>
      </c>
      <c r="C321" s="167">
        <f t="shared" si="4"/>
        <v>0</v>
      </c>
      <c r="D321" s="164">
        <v>0</v>
      </c>
      <c r="E321" s="165">
        <v>-0.39083433208796547</v>
      </c>
      <c r="F321" s="165">
        <v>0.96431207875113534</v>
      </c>
      <c r="G321" s="165">
        <v>0.36328928822504097</v>
      </c>
      <c r="H321" s="165"/>
    </row>
    <row r="322" spans="1:8">
      <c r="A322" s="164" t="s">
        <v>444</v>
      </c>
      <c r="B322" s="164" t="s">
        <v>241</v>
      </c>
      <c r="C322" s="167">
        <f t="shared" si="4"/>
        <v>1</v>
      </c>
      <c r="D322" s="164">
        <v>1</v>
      </c>
      <c r="E322" s="165">
        <v>0.24917825708222047</v>
      </c>
      <c r="F322" s="165">
        <v>0.96431207875113534</v>
      </c>
      <c r="G322" s="165">
        <v>0.63671071177495908</v>
      </c>
      <c r="H322" s="165">
        <v>-0.88609400908425451</v>
      </c>
    </row>
    <row r="323" spans="1:8">
      <c r="A323" s="164" t="s">
        <v>444</v>
      </c>
      <c r="B323" s="164" t="s">
        <v>242</v>
      </c>
      <c r="C323" s="167">
        <f t="shared" si="4"/>
        <v>0</v>
      </c>
      <c r="D323" s="164">
        <v>0</v>
      </c>
      <c r="E323" s="165">
        <v>-0.722535911298962</v>
      </c>
      <c r="F323" s="165">
        <v>0.92643569130109371</v>
      </c>
      <c r="G323" s="165">
        <v>0.2326523330001101</v>
      </c>
      <c r="H323" s="165"/>
    </row>
    <row r="324" spans="1:8">
      <c r="A324" s="164" t="s">
        <v>444</v>
      </c>
      <c r="B324" s="164" t="s">
        <v>242</v>
      </c>
      <c r="C324" s="167">
        <f t="shared" ref="C324:C387" si="5">IF(AND(B324=B323,D324=0.5),1,IF(AND(B324=B323,D323=0.5),2,D324))</f>
        <v>1</v>
      </c>
      <c r="D324" s="164">
        <v>1</v>
      </c>
      <c r="E324" s="165">
        <v>0.24222558659700782</v>
      </c>
      <c r="F324" s="165">
        <v>0.92643569130109371</v>
      </c>
      <c r="G324" s="165">
        <v>0.76734766699988977</v>
      </c>
      <c r="H324" s="165">
        <v>-1.3018378234851333</v>
      </c>
    </row>
    <row r="325" spans="1:8">
      <c r="A325" s="164" t="s">
        <v>444</v>
      </c>
      <c r="B325" s="164" t="s">
        <v>243</v>
      </c>
      <c r="C325" s="167">
        <f t="shared" si="5"/>
        <v>0</v>
      </c>
      <c r="D325" s="164">
        <v>0</v>
      </c>
      <c r="E325" s="165">
        <v>-0.7444470019934335</v>
      </c>
      <c r="F325" s="165">
        <v>0.96065655863612631</v>
      </c>
      <c r="G325" s="165">
        <v>0.14972945001215068</v>
      </c>
      <c r="H325" s="165"/>
    </row>
    <row r="326" spans="1:8">
      <c r="A326" s="164" t="s">
        <v>444</v>
      </c>
      <c r="B326" s="164" t="s">
        <v>243</v>
      </c>
      <c r="C326" s="167">
        <f t="shared" si="5"/>
        <v>1</v>
      </c>
      <c r="D326" s="164">
        <v>1</v>
      </c>
      <c r="E326" s="165">
        <v>0.15159652077081423</v>
      </c>
      <c r="F326" s="165">
        <v>0.96065655863612631</v>
      </c>
      <c r="G326" s="165">
        <v>0.85027054998784934</v>
      </c>
      <c r="H326" s="165">
        <v>-2.0851279050435365</v>
      </c>
    </row>
    <row r="327" spans="1:8">
      <c r="A327" s="164" t="s">
        <v>444</v>
      </c>
      <c r="B327" s="164" t="s">
        <v>244</v>
      </c>
      <c r="C327" s="167">
        <f t="shared" si="5"/>
        <v>0</v>
      </c>
      <c r="D327" s="164">
        <v>0</v>
      </c>
      <c r="E327" s="165">
        <v>-0.37366874702755409</v>
      </c>
      <c r="F327" s="165">
        <v>0.8714665626668987</v>
      </c>
      <c r="G327" s="165">
        <v>0.51131378921401227</v>
      </c>
      <c r="H327" s="165"/>
    </row>
    <row r="328" spans="1:8">
      <c r="A328" s="164" t="s">
        <v>444</v>
      </c>
      <c r="B328" s="164" t="s">
        <v>244</v>
      </c>
      <c r="C328" s="167">
        <f t="shared" si="5"/>
        <v>1</v>
      </c>
      <c r="D328" s="164">
        <v>1</v>
      </c>
      <c r="E328" s="165">
        <v>0.47467141318422557</v>
      </c>
      <c r="F328" s="165">
        <v>0.8714665626668987</v>
      </c>
      <c r="G328" s="165">
        <v>0.48868621078598773</v>
      </c>
      <c r="H328" s="165">
        <v>9.1021725377536944E-2</v>
      </c>
    </row>
    <row r="329" spans="1:8">
      <c r="A329" s="164" t="s">
        <v>444</v>
      </c>
      <c r="B329" s="164" t="s">
        <v>246</v>
      </c>
      <c r="C329" s="167">
        <f t="shared" si="5"/>
        <v>0</v>
      </c>
      <c r="D329" s="164">
        <v>0</v>
      </c>
      <c r="E329" s="165">
        <v>-0.83037778577823407</v>
      </c>
      <c r="F329" s="165">
        <v>0.90331671673397518</v>
      </c>
      <c r="G329" s="165">
        <v>0.13414678690552898</v>
      </c>
      <c r="H329" s="165"/>
    </row>
    <row r="330" spans="1:8">
      <c r="A330" s="164" t="s">
        <v>444</v>
      </c>
      <c r="B330" s="164" t="s">
        <v>246</v>
      </c>
      <c r="C330" s="167">
        <f t="shared" si="5"/>
        <v>1</v>
      </c>
      <c r="D330" s="164">
        <v>1</v>
      </c>
      <c r="E330" s="165">
        <v>0.17903125151482741</v>
      </c>
      <c r="F330" s="165">
        <v>0.90331671673397518</v>
      </c>
      <c r="G330" s="165">
        <v>0.86585321309447105</v>
      </c>
      <c r="H330" s="165">
        <v>-1.8331155326849355</v>
      </c>
    </row>
    <row r="331" spans="1:8">
      <c r="A331" s="164" t="s">
        <v>444</v>
      </c>
      <c r="B331" s="164" t="s">
        <v>247</v>
      </c>
      <c r="C331" s="167">
        <f t="shared" si="5"/>
        <v>0</v>
      </c>
      <c r="D331" s="164">
        <v>0</v>
      </c>
      <c r="E331" s="165">
        <v>-0.65550348212236453</v>
      </c>
      <c r="F331" s="165">
        <v>0.81397093563213574</v>
      </c>
      <c r="G331" s="165">
        <v>0.36394017400518186</v>
      </c>
      <c r="H331" s="165"/>
    </row>
    <row r="332" spans="1:8">
      <c r="A332" s="164" t="s">
        <v>444</v>
      </c>
      <c r="B332" s="164" t="s">
        <v>247</v>
      </c>
      <c r="C332" s="167">
        <f t="shared" si="5"/>
        <v>1</v>
      </c>
      <c r="D332" s="164">
        <v>1</v>
      </c>
      <c r="E332" s="165">
        <v>0.4424599765496659</v>
      </c>
      <c r="F332" s="165">
        <v>0.81397093563213574</v>
      </c>
      <c r="G332" s="165">
        <v>0.63605982599481803</v>
      </c>
      <c r="H332" s="165">
        <v>-0.44342094537971133</v>
      </c>
    </row>
    <row r="333" spans="1:8">
      <c r="A333" s="164" t="s">
        <v>444</v>
      </c>
      <c r="B333" s="164" t="s">
        <v>248</v>
      </c>
      <c r="C333" s="167">
        <f t="shared" si="5"/>
        <v>0</v>
      </c>
      <c r="D333" s="164">
        <v>0</v>
      </c>
      <c r="E333" s="165">
        <v>-1.001773425259723</v>
      </c>
      <c r="F333" s="165">
        <v>0.85755530581300243</v>
      </c>
      <c r="G333" s="165">
        <v>0.15470695094843592</v>
      </c>
      <c r="H333" s="165"/>
    </row>
    <row r="334" spans="1:8">
      <c r="A334" s="164" t="s">
        <v>444</v>
      </c>
      <c r="B334" s="164" t="s">
        <v>248</v>
      </c>
      <c r="C334" s="167">
        <f t="shared" si="5"/>
        <v>1</v>
      </c>
      <c r="D334" s="164">
        <v>1</v>
      </c>
      <c r="E334" s="165">
        <v>0.23638584477236538</v>
      </c>
      <c r="F334" s="165">
        <v>0.85755530581300243</v>
      </c>
      <c r="G334" s="165">
        <v>0.8452930490515641</v>
      </c>
      <c r="H334" s="165">
        <v>-1.3913054562730256</v>
      </c>
    </row>
    <row r="335" spans="1:8">
      <c r="A335" s="164" t="s">
        <v>444</v>
      </c>
      <c r="B335" s="164" t="s">
        <v>249</v>
      </c>
      <c r="C335" s="167">
        <f t="shared" si="5"/>
        <v>0</v>
      </c>
      <c r="D335" s="164">
        <v>0</v>
      </c>
      <c r="E335" s="165">
        <v>-0.3318736505427799</v>
      </c>
      <c r="F335" s="165">
        <v>0.88897906926374326</v>
      </c>
      <c r="G335" s="165">
        <v>0.49950677931709431</v>
      </c>
      <c r="H335" s="165"/>
    </row>
    <row r="336" spans="1:8">
      <c r="A336" s="164" t="s">
        <v>444</v>
      </c>
      <c r="B336" s="164" t="s">
        <v>249</v>
      </c>
      <c r="C336" s="167">
        <f t="shared" si="5"/>
        <v>1</v>
      </c>
      <c r="D336" s="164">
        <v>1</v>
      </c>
      <c r="E336" s="165">
        <v>0.42694737381038411</v>
      </c>
      <c r="F336" s="165">
        <v>0.88897906926374326</v>
      </c>
      <c r="G336" s="165">
        <v>0.5004932206829058</v>
      </c>
      <c r="H336" s="165">
        <v>4.5482177209745248E-2</v>
      </c>
    </row>
    <row r="337" spans="1:8">
      <c r="A337" s="164" t="s">
        <v>444</v>
      </c>
      <c r="B337" s="164" t="s">
        <v>250</v>
      </c>
      <c r="C337" s="167">
        <f t="shared" si="5"/>
        <v>0</v>
      </c>
      <c r="D337" s="164">
        <v>0</v>
      </c>
      <c r="E337" s="165">
        <v>-0.34528407377003545</v>
      </c>
      <c r="F337" s="165">
        <v>0.92239333988676342</v>
      </c>
      <c r="G337" s="165">
        <v>0.37503698633154697</v>
      </c>
      <c r="H337" s="165"/>
    </row>
    <row r="338" spans="1:8">
      <c r="A338" s="164" t="s">
        <v>444</v>
      </c>
      <c r="B338" s="164" t="s">
        <v>250</v>
      </c>
      <c r="C338" s="167">
        <f t="shared" si="5"/>
        <v>1</v>
      </c>
      <c r="D338" s="164">
        <v>1</v>
      </c>
      <c r="E338" s="165">
        <v>0.31060584842629879</v>
      </c>
      <c r="F338" s="165">
        <v>0.92239333988676342</v>
      </c>
      <c r="G338" s="165">
        <v>0.62496301366845308</v>
      </c>
      <c r="H338" s="165">
        <v>-0.67976889409903229</v>
      </c>
    </row>
    <row r="339" spans="1:8">
      <c r="A339" s="164" t="s">
        <v>444</v>
      </c>
      <c r="B339" s="164" t="s">
        <v>251</v>
      </c>
      <c r="C339" s="167">
        <f t="shared" si="5"/>
        <v>0</v>
      </c>
      <c r="D339" s="164">
        <v>0</v>
      </c>
      <c r="E339" s="165">
        <v>-1.3402676472176367</v>
      </c>
      <c r="F339" s="165">
        <v>0.86049337307397644</v>
      </c>
      <c r="G339" s="165">
        <v>0.11018211912810466</v>
      </c>
      <c r="H339" s="165"/>
    </row>
    <row r="340" spans="1:8">
      <c r="A340" s="164" t="s">
        <v>444</v>
      </c>
      <c r="B340" s="164" t="s">
        <v>251</v>
      </c>
      <c r="C340" s="167">
        <f t="shared" si="5"/>
        <v>1</v>
      </c>
      <c r="D340" s="164">
        <v>1</v>
      </c>
      <c r="E340" s="165">
        <v>0.16126005272863844</v>
      </c>
      <c r="F340" s="165">
        <v>0.86049337307397644</v>
      </c>
      <c r="G340" s="165">
        <v>0.88981788087189539</v>
      </c>
      <c r="H340" s="165">
        <v>-1.6195949530648179</v>
      </c>
    </row>
    <row r="341" spans="1:8">
      <c r="A341" s="164" t="s">
        <v>444</v>
      </c>
      <c r="B341" s="164" t="s">
        <v>42</v>
      </c>
      <c r="C341" s="167">
        <f t="shared" si="5"/>
        <v>0</v>
      </c>
      <c r="D341" s="164">
        <v>0</v>
      </c>
      <c r="E341" s="165">
        <v>-0.35812690592326563</v>
      </c>
      <c r="F341" s="165">
        <v>0.86462039795733392</v>
      </c>
      <c r="G341" s="165">
        <v>0.66575519358918522</v>
      </c>
      <c r="H341" s="165"/>
    </row>
    <row r="342" spans="1:8">
      <c r="A342" s="164" t="s">
        <v>444</v>
      </c>
      <c r="B342" s="164" t="s">
        <v>42</v>
      </c>
      <c r="C342" s="167">
        <f t="shared" si="5"/>
        <v>1</v>
      </c>
      <c r="D342" s="164">
        <v>1</v>
      </c>
      <c r="E342" s="165">
        <v>0.68996259540533444</v>
      </c>
      <c r="F342" s="165">
        <v>0.86462039795733392</v>
      </c>
      <c r="G342" s="165">
        <v>0.33424480641081483</v>
      </c>
      <c r="H342" s="165">
        <v>0.65739380436580752</v>
      </c>
    </row>
    <row r="343" spans="1:8">
      <c r="A343" s="164" t="s">
        <v>444</v>
      </c>
      <c r="B343" s="164" t="s">
        <v>43</v>
      </c>
      <c r="C343" s="167">
        <f t="shared" si="5"/>
        <v>0</v>
      </c>
      <c r="D343" s="164">
        <v>0</v>
      </c>
      <c r="E343" s="165">
        <v>-0.51918572055463907</v>
      </c>
      <c r="F343" s="165">
        <v>0.85816350231995397</v>
      </c>
      <c r="G343" s="165">
        <v>0.49347217665740722</v>
      </c>
      <c r="H343" s="165"/>
    </row>
    <row r="344" spans="1:8">
      <c r="A344" s="164" t="s">
        <v>444</v>
      </c>
      <c r="B344" s="164" t="s">
        <v>43</v>
      </c>
      <c r="C344" s="167">
        <f t="shared" si="5"/>
        <v>1</v>
      </c>
      <c r="D344" s="164">
        <v>1</v>
      </c>
      <c r="E344" s="165">
        <v>0.48944389610393135</v>
      </c>
      <c r="F344" s="165">
        <v>0.85816350231995397</v>
      </c>
      <c r="G344" s="165">
        <v>0.50652782334259283</v>
      </c>
      <c r="H344" s="165">
        <v>-3.3936992842724653E-2</v>
      </c>
    </row>
    <row r="345" spans="1:8">
      <c r="A345" s="164" t="s">
        <v>444</v>
      </c>
      <c r="B345" s="164" t="s">
        <v>253</v>
      </c>
      <c r="C345" s="167">
        <f t="shared" si="5"/>
        <v>0</v>
      </c>
      <c r="D345" s="164">
        <v>0</v>
      </c>
      <c r="E345" s="165">
        <v>-0.29599441229708168</v>
      </c>
      <c r="F345" s="165">
        <v>0.8998861059356259</v>
      </c>
      <c r="G345" s="165">
        <v>0.62720576609794054</v>
      </c>
      <c r="H345" s="165"/>
    </row>
    <row r="346" spans="1:8">
      <c r="A346" s="164" t="s">
        <v>444</v>
      </c>
      <c r="B346" s="164" t="s">
        <v>253</v>
      </c>
      <c r="C346" s="167">
        <f t="shared" si="5"/>
        <v>1</v>
      </c>
      <c r="D346" s="164">
        <v>1</v>
      </c>
      <c r="E346" s="165">
        <v>0.49970680191929895</v>
      </c>
      <c r="F346" s="165">
        <v>0.8998861059356259</v>
      </c>
      <c r="G346" s="165">
        <v>0.3727942339020594</v>
      </c>
      <c r="H346" s="165">
        <v>0.63131909036986333</v>
      </c>
    </row>
    <row r="347" spans="1:8">
      <c r="A347" s="164" t="s">
        <v>444</v>
      </c>
      <c r="B347" s="164" t="s">
        <v>44</v>
      </c>
      <c r="C347" s="167">
        <f t="shared" si="5"/>
        <v>0</v>
      </c>
      <c r="D347" s="164">
        <v>0</v>
      </c>
      <c r="E347" s="165">
        <v>-1.3844685268592363</v>
      </c>
      <c r="F347" s="165">
        <v>0.90354745225111421</v>
      </c>
      <c r="G347" s="165">
        <v>8.3197584847885961E-2</v>
      </c>
      <c r="H347" s="165"/>
    </row>
    <row r="348" spans="1:8">
      <c r="A348" s="164" t="s">
        <v>444</v>
      </c>
      <c r="B348" s="164" t="s">
        <v>44</v>
      </c>
      <c r="C348" s="167">
        <f t="shared" si="5"/>
        <v>1</v>
      </c>
      <c r="D348" s="164">
        <v>1</v>
      </c>
      <c r="E348" s="165">
        <v>0.11981883677873297</v>
      </c>
      <c r="F348" s="165">
        <v>0.90354745225111421</v>
      </c>
      <c r="G348" s="165">
        <v>0.91680241515211403</v>
      </c>
      <c r="H348" s="165">
        <v>-1.9346616334082147</v>
      </c>
    </row>
    <row r="349" spans="1:8">
      <c r="A349" s="164" t="s">
        <v>444</v>
      </c>
      <c r="B349" s="164" t="s">
        <v>45</v>
      </c>
      <c r="C349" s="167">
        <f t="shared" si="5"/>
        <v>0</v>
      </c>
      <c r="D349" s="164">
        <v>0</v>
      </c>
      <c r="E349" s="165">
        <v>-1.0307839557704206</v>
      </c>
      <c r="F349" s="165">
        <v>0.89956339646181127</v>
      </c>
      <c r="G349" s="165">
        <v>0.13845153408419145</v>
      </c>
      <c r="H349" s="165"/>
    </row>
    <row r="350" spans="1:8">
      <c r="A350" s="164" t="s">
        <v>444</v>
      </c>
      <c r="B350" s="164" t="s">
        <v>45</v>
      </c>
      <c r="C350" s="167">
        <f t="shared" si="5"/>
        <v>1</v>
      </c>
      <c r="D350" s="164">
        <v>1</v>
      </c>
      <c r="E350" s="165">
        <v>0.15254093015340617</v>
      </c>
      <c r="F350" s="165">
        <v>0.89956339646181127</v>
      </c>
      <c r="G350" s="165">
        <v>0.86154846591580858</v>
      </c>
      <c r="H350" s="165">
        <v>-1.689339855571709</v>
      </c>
    </row>
    <row r="351" spans="1:8">
      <c r="A351" s="164" t="s">
        <v>444</v>
      </c>
      <c r="B351" s="164" t="s">
        <v>46</v>
      </c>
      <c r="C351" s="167">
        <f t="shared" si="5"/>
        <v>0</v>
      </c>
      <c r="D351" s="164">
        <v>0</v>
      </c>
      <c r="E351" s="165">
        <v>-0.21925117623523652</v>
      </c>
      <c r="F351" s="165">
        <v>0.94487513474254858</v>
      </c>
      <c r="G351" s="165">
        <v>0.59942901156705153</v>
      </c>
      <c r="H351" s="165"/>
    </row>
    <row r="352" spans="1:8">
      <c r="A352" s="164" t="s">
        <v>444</v>
      </c>
      <c r="B352" s="164" t="s">
        <v>46</v>
      </c>
      <c r="C352" s="167">
        <f t="shared" si="5"/>
        <v>1</v>
      </c>
      <c r="D352" s="164">
        <v>1</v>
      </c>
      <c r="E352" s="165">
        <v>0.34093469329756676</v>
      </c>
      <c r="F352" s="165">
        <v>0.94487513474254858</v>
      </c>
      <c r="G352" s="165">
        <v>0.40057098843294847</v>
      </c>
      <c r="H352" s="165">
        <v>0.70325576708613213</v>
      </c>
    </row>
    <row r="353" spans="1:8">
      <c r="A353" s="164" t="s">
        <v>444</v>
      </c>
      <c r="B353" s="164" t="s">
        <v>47</v>
      </c>
      <c r="C353" s="167">
        <f t="shared" si="5"/>
        <v>0</v>
      </c>
      <c r="D353" s="164">
        <v>0</v>
      </c>
      <c r="E353" s="165">
        <v>-0.45013903204967304</v>
      </c>
      <c r="F353" s="165">
        <v>0.83089395548235256</v>
      </c>
      <c r="G353" s="165">
        <v>0.55935759948562924</v>
      </c>
      <c r="H353" s="165"/>
    </row>
    <row r="354" spans="1:8">
      <c r="A354" s="164" t="s">
        <v>444</v>
      </c>
      <c r="B354" s="164" t="s">
        <v>47</v>
      </c>
      <c r="C354" s="167">
        <f t="shared" si="5"/>
        <v>1</v>
      </c>
      <c r="D354" s="164">
        <v>0.5</v>
      </c>
      <c r="E354" s="165">
        <v>0.48891116370060012</v>
      </c>
      <c r="F354" s="165">
        <v>0.83089395548235256</v>
      </c>
      <c r="G354" s="165">
        <v>0.37443994792409208</v>
      </c>
      <c r="H354" s="165">
        <v>0.31446202139173302</v>
      </c>
    </row>
    <row r="355" spans="1:8">
      <c r="A355" s="164" t="s">
        <v>444</v>
      </c>
      <c r="B355" s="164" t="s">
        <v>47</v>
      </c>
      <c r="C355" s="167">
        <f t="shared" si="5"/>
        <v>2</v>
      </c>
      <c r="D355" s="164">
        <v>1</v>
      </c>
      <c r="E355" s="165">
        <v>1.1676769447018875</v>
      </c>
      <c r="F355" s="165">
        <v>0.83089395548235256</v>
      </c>
      <c r="G355" s="165">
        <v>6.6202452590278682E-2</v>
      </c>
      <c r="H355" s="165">
        <v>2.5906682504522132</v>
      </c>
    </row>
    <row r="356" spans="1:8">
      <c r="A356" s="164" t="s">
        <v>444</v>
      </c>
      <c r="B356" s="164" t="s">
        <v>255</v>
      </c>
      <c r="C356" s="167">
        <f t="shared" si="5"/>
        <v>0</v>
      </c>
      <c r="D356" s="164">
        <v>0</v>
      </c>
      <c r="E356" s="165">
        <v>-0.37367398527175549</v>
      </c>
      <c r="F356" s="165">
        <v>0.99571575358146935</v>
      </c>
      <c r="G356" s="165">
        <v>0.18497225376764853</v>
      </c>
      <c r="H356" s="165"/>
    </row>
    <row r="357" spans="1:8">
      <c r="A357" s="164" t="s">
        <v>444</v>
      </c>
      <c r="B357" s="164" t="s">
        <v>255</v>
      </c>
      <c r="C357" s="167">
        <f t="shared" si="5"/>
        <v>1</v>
      </c>
      <c r="D357" s="164">
        <v>1</v>
      </c>
      <c r="E357" s="165">
        <v>0.12321337344435446</v>
      </c>
      <c r="F357" s="165">
        <v>0.99571575358146935</v>
      </c>
      <c r="G357" s="165">
        <v>0.81502774623235152</v>
      </c>
      <c r="H357" s="165">
        <v>-3.0843241584940522</v>
      </c>
    </row>
    <row r="358" spans="1:8">
      <c r="A358" s="164" t="s">
        <v>444</v>
      </c>
      <c r="B358" s="164" t="s">
        <v>256</v>
      </c>
      <c r="C358" s="167">
        <f t="shared" si="5"/>
        <v>0</v>
      </c>
      <c r="D358" s="164">
        <v>0</v>
      </c>
      <c r="E358" s="165">
        <v>-1.1783388436293685</v>
      </c>
      <c r="F358" s="165">
        <v>0.88533987878827469</v>
      </c>
      <c r="G358" s="165">
        <v>9.4004722382987405E-2</v>
      </c>
      <c r="H358" s="165"/>
    </row>
    <row r="359" spans="1:8">
      <c r="A359" s="164" t="s">
        <v>444</v>
      </c>
      <c r="B359" s="164" t="s">
        <v>256</v>
      </c>
      <c r="C359" s="167">
        <f t="shared" si="5"/>
        <v>1</v>
      </c>
      <c r="D359" s="164">
        <v>1</v>
      </c>
      <c r="E359" s="165">
        <v>8.9336193749425113E-3</v>
      </c>
      <c r="F359" s="165">
        <v>0.88533987878827469</v>
      </c>
      <c r="G359" s="165">
        <v>0.90599527761701248</v>
      </c>
      <c r="H359" s="165">
        <v>-2.0804903508991952</v>
      </c>
    </row>
    <row r="360" spans="1:8">
      <c r="A360" s="164" t="s">
        <v>444</v>
      </c>
      <c r="B360" s="164" t="s">
        <v>258</v>
      </c>
      <c r="C360" s="167">
        <f t="shared" si="5"/>
        <v>0</v>
      </c>
      <c r="D360" s="164">
        <v>0</v>
      </c>
      <c r="E360" s="165">
        <v>-1.2325708793546362</v>
      </c>
      <c r="F360" s="165">
        <v>0.81093965089531894</v>
      </c>
      <c r="G360" s="165">
        <v>0.16170079717101946</v>
      </c>
      <c r="H360" s="165"/>
    </row>
    <row r="361" spans="1:8">
      <c r="A361" s="164" t="s">
        <v>444</v>
      </c>
      <c r="B361" s="164" t="s">
        <v>258</v>
      </c>
      <c r="C361" s="167">
        <f t="shared" si="5"/>
        <v>1</v>
      </c>
      <c r="D361" s="164">
        <v>1</v>
      </c>
      <c r="E361" s="165">
        <v>0.11527160533206338</v>
      </c>
      <c r="F361" s="165">
        <v>0.81093965089531894</v>
      </c>
      <c r="G361" s="165">
        <v>0.83829920282898063</v>
      </c>
      <c r="H361" s="165">
        <v>-1.3615643861454774</v>
      </c>
    </row>
    <row r="362" spans="1:8">
      <c r="A362" s="164" t="s">
        <v>444</v>
      </c>
      <c r="B362" s="164" t="s">
        <v>259</v>
      </c>
      <c r="C362" s="167">
        <f t="shared" si="5"/>
        <v>0</v>
      </c>
      <c r="D362" s="164">
        <v>0</v>
      </c>
      <c r="E362" s="165">
        <v>-0.98446144574414629</v>
      </c>
      <c r="F362" s="165">
        <v>0.7892563786471849</v>
      </c>
      <c r="G362" s="165">
        <v>0.25944205083688837</v>
      </c>
      <c r="H362" s="165"/>
    </row>
    <row r="363" spans="1:8">
      <c r="A363" s="164" t="s">
        <v>444</v>
      </c>
      <c r="B363" s="164" t="s">
        <v>259</v>
      </c>
      <c r="C363" s="167">
        <f t="shared" si="5"/>
        <v>1</v>
      </c>
      <c r="D363" s="164">
        <v>1</v>
      </c>
      <c r="E363" s="165">
        <v>0.21054382166407792</v>
      </c>
      <c r="F363" s="165">
        <v>0.7892563786471849</v>
      </c>
      <c r="G363" s="165">
        <v>0.74055794916311157</v>
      </c>
      <c r="H363" s="165">
        <v>-0.93370814358015553</v>
      </c>
    </row>
    <row r="364" spans="1:8">
      <c r="A364" s="164" t="s">
        <v>444</v>
      </c>
      <c r="B364" s="164" t="s">
        <v>260</v>
      </c>
      <c r="C364" s="167">
        <f t="shared" si="5"/>
        <v>0</v>
      </c>
      <c r="D364" s="164">
        <v>0</v>
      </c>
      <c r="E364" s="165">
        <v>-0.83436101419644482</v>
      </c>
      <c r="F364" s="165">
        <v>0.8732695995800035</v>
      </c>
      <c r="G364" s="165">
        <v>0.19907129490724448</v>
      </c>
      <c r="H364" s="165"/>
    </row>
    <row r="365" spans="1:8">
      <c r="A365" s="164" t="s">
        <v>444</v>
      </c>
      <c r="B365" s="164" t="s">
        <v>260</v>
      </c>
      <c r="C365" s="167">
        <f t="shared" si="5"/>
        <v>1</v>
      </c>
      <c r="D365" s="164">
        <v>1</v>
      </c>
      <c r="E365" s="165">
        <v>8.4212849142784069E-2</v>
      </c>
      <c r="F365" s="165">
        <v>0.8732695995800035</v>
      </c>
      <c r="G365" s="165">
        <v>0.80092870509275538</v>
      </c>
      <c r="H365" s="165">
        <v>-1.5308025538072463</v>
      </c>
    </row>
    <row r="366" spans="1:8">
      <c r="A366" s="164" t="s">
        <v>444</v>
      </c>
      <c r="B366" s="164" t="s">
        <v>48</v>
      </c>
      <c r="C366" s="167">
        <f t="shared" si="5"/>
        <v>0</v>
      </c>
      <c r="D366" s="164">
        <v>0</v>
      </c>
      <c r="E366" s="165">
        <v>-0.74508000972208133</v>
      </c>
      <c r="F366" s="165">
        <v>0.82342699342544923</v>
      </c>
      <c r="G366" s="165">
        <v>0.33408874789753013</v>
      </c>
      <c r="H366" s="165"/>
    </row>
    <row r="367" spans="1:8">
      <c r="A367" s="164" t="s">
        <v>444</v>
      </c>
      <c r="B367" s="164" t="s">
        <v>48</v>
      </c>
      <c r="C367" s="167">
        <f t="shared" si="5"/>
        <v>1</v>
      </c>
      <c r="D367" s="164">
        <v>1</v>
      </c>
      <c r="E367" s="165">
        <v>0.35330582026165547</v>
      </c>
      <c r="F367" s="165">
        <v>0.82342699342544923</v>
      </c>
      <c r="G367" s="165">
        <v>0.66591125210246993</v>
      </c>
      <c r="H367" s="165">
        <v>-0.62166862792152866</v>
      </c>
    </row>
    <row r="368" spans="1:8">
      <c r="A368" s="164" t="s">
        <v>444</v>
      </c>
      <c r="B368" s="164" t="s">
        <v>49</v>
      </c>
      <c r="C368" s="167">
        <f t="shared" si="5"/>
        <v>0</v>
      </c>
      <c r="D368" s="164">
        <v>0</v>
      </c>
      <c r="E368" s="165">
        <v>-0.69168842481713178</v>
      </c>
      <c r="F368" s="165">
        <v>0.82242460646824722</v>
      </c>
      <c r="G368" s="165">
        <v>0.34563582720273289</v>
      </c>
      <c r="H368" s="165"/>
    </row>
    <row r="369" spans="1:8">
      <c r="A369" s="164" t="s">
        <v>444</v>
      </c>
      <c r="B369" s="164" t="s">
        <v>49</v>
      </c>
      <c r="C369" s="167">
        <f t="shared" si="5"/>
        <v>1</v>
      </c>
      <c r="D369" s="164">
        <v>0.5</v>
      </c>
      <c r="E369" s="165">
        <v>0.21557748184304532</v>
      </c>
      <c r="F369" s="165">
        <v>0.82242460646824722</v>
      </c>
      <c r="G369" s="165">
        <v>0.43907685141163116</v>
      </c>
      <c r="H369" s="165">
        <v>-0.41644932988894878</v>
      </c>
    </row>
    <row r="370" spans="1:8">
      <c r="A370" s="164" t="s">
        <v>444</v>
      </c>
      <c r="B370" s="164" t="s">
        <v>49</v>
      </c>
      <c r="C370" s="167">
        <f t="shared" si="5"/>
        <v>2</v>
      </c>
      <c r="D370" s="164">
        <v>1</v>
      </c>
      <c r="E370" s="165">
        <v>0.62371993497905387</v>
      </c>
      <c r="F370" s="165">
        <v>0.82242460646824722</v>
      </c>
      <c r="G370" s="165">
        <v>0.21528732138563586</v>
      </c>
      <c r="H370" s="165">
        <v>1.6007516593356168</v>
      </c>
    </row>
    <row r="371" spans="1:8">
      <c r="A371" s="164" t="s">
        <v>444</v>
      </c>
      <c r="B371" s="164" t="s">
        <v>262</v>
      </c>
      <c r="C371" s="167">
        <f t="shared" si="5"/>
        <v>0</v>
      </c>
      <c r="D371" s="164">
        <v>0</v>
      </c>
      <c r="E371" s="165">
        <v>-0.83752329096794098</v>
      </c>
      <c r="F371" s="165">
        <v>0.92398756760861722</v>
      </c>
      <c r="G371" s="165">
        <v>0.11846607521704484</v>
      </c>
      <c r="H371" s="165"/>
    </row>
    <row r="372" spans="1:8">
      <c r="A372" s="164" t="s">
        <v>444</v>
      </c>
      <c r="B372" s="164" t="s">
        <v>262</v>
      </c>
      <c r="C372" s="167">
        <f t="shared" si="5"/>
        <v>1</v>
      </c>
      <c r="D372" s="164">
        <v>1</v>
      </c>
      <c r="E372" s="165">
        <v>0.13153344670080197</v>
      </c>
      <c r="F372" s="165">
        <v>0.92398756760861722</v>
      </c>
      <c r="G372" s="165">
        <v>0.88153392478295511</v>
      </c>
      <c r="H372" s="165">
        <v>-2.1212234655922106</v>
      </c>
    </row>
    <row r="373" spans="1:8">
      <c r="A373" s="164" t="s">
        <v>444</v>
      </c>
      <c r="B373" s="164" t="s">
        <v>50</v>
      </c>
      <c r="C373" s="167">
        <f t="shared" si="5"/>
        <v>0</v>
      </c>
      <c r="D373" s="164">
        <v>0</v>
      </c>
      <c r="E373" s="165">
        <v>-0.57773316649754491</v>
      </c>
      <c r="F373" s="165">
        <v>0.78711188926000819</v>
      </c>
      <c r="G373" s="165">
        <v>0.47556005230012172</v>
      </c>
      <c r="H373" s="165"/>
    </row>
    <row r="374" spans="1:8">
      <c r="A374" s="164" t="s">
        <v>444</v>
      </c>
      <c r="B374" s="164" t="s">
        <v>50</v>
      </c>
      <c r="C374" s="167">
        <f t="shared" si="5"/>
        <v>1</v>
      </c>
      <c r="D374" s="164">
        <v>0.5</v>
      </c>
      <c r="E374" s="165">
        <v>0.11544424859066282</v>
      </c>
      <c r="F374" s="165">
        <v>0.78711188926000819</v>
      </c>
      <c r="G374" s="165">
        <v>0.13659833488342371</v>
      </c>
      <c r="H374" s="165">
        <v>0.88379461085425115</v>
      </c>
    </row>
    <row r="375" spans="1:8">
      <c r="A375" s="164" t="s">
        <v>444</v>
      </c>
      <c r="B375" s="164" t="s">
        <v>50</v>
      </c>
      <c r="C375" s="167">
        <f t="shared" si="5"/>
        <v>2</v>
      </c>
      <c r="D375" s="164">
        <v>1</v>
      </c>
      <c r="E375" s="165">
        <v>0.64434578923645347</v>
      </c>
      <c r="F375" s="165">
        <v>0.78711188926000819</v>
      </c>
      <c r="G375" s="165">
        <v>0.38784161281645463</v>
      </c>
      <c r="H375" s="165">
        <v>-0.84250212339024344</v>
      </c>
    </row>
    <row r="376" spans="1:8">
      <c r="A376" s="164" t="s">
        <v>444</v>
      </c>
      <c r="B376" s="164" t="s">
        <v>263</v>
      </c>
      <c r="C376" s="167">
        <f t="shared" si="5"/>
        <v>0</v>
      </c>
      <c r="D376" s="164">
        <v>0</v>
      </c>
      <c r="E376" s="165">
        <v>-0.57266136934266809</v>
      </c>
      <c r="F376" s="165">
        <v>0.93658594871851952</v>
      </c>
      <c r="G376" s="165">
        <v>0.19279153160893589</v>
      </c>
      <c r="H376" s="165"/>
    </row>
    <row r="377" spans="1:8">
      <c r="A377" s="164" t="s">
        <v>444</v>
      </c>
      <c r="B377" s="164" t="s">
        <v>263</v>
      </c>
      <c r="C377" s="167">
        <f t="shared" si="5"/>
        <v>1</v>
      </c>
      <c r="D377" s="164">
        <v>1</v>
      </c>
      <c r="E377" s="165">
        <v>0.26463065125676632</v>
      </c>
      <c r="F377" s="165">
        <v>0.93658594871851952</v>
      </c>
      <c r="G377" s="165">
        <v>0.80720846839106419</v>
      </c>
      <c r="H377" s="165">
        <v>-1.6542286260935437</v>
      </c>
    </row>
    <row r="378" spans="1:8">
      <c r="A378" s="164" t="s">
        <v>444</v>
      </c>
      <c r="B378" s="164" t="s">
        <v>265</v>
      </c>
      <c r="C378" s="167">
        <f t="shared" si="5"/>
        <v>0</v>
      </c>
      <c r="D378" s="164">
        <v>0</v>
      </c>
      <c r="E378" s="165">
        <v>-0.28718016725551537</v>
      </c>
      <c r="F378" s="165">
        <v>0.90449695111466544</v>
      </c>
      <c r="G378" s="165">
        <v>0.51334262705113387</v>
      </c>
      <c r="H378" s="165"/>
    </row>
    <row r="379" spans="1:8">
      <c r="A379" s="164" t="s">
        <v>444</v>
      </c>
      <c r="B379" s="164" t="s">
        <v>265</v>
      </c>
      <c r="C379" s="167">
        <f t="shared" si="5"/>
        <v>1</v>
      </c>
      <c r="D379" s="164">
        <v>1</v>
      </c>
      <c r="E379" s="165">
        <v>0.52343192332140287</v>
      </c>
      <c r="F379" s="165">
        <v>0.90449695111466544</v>
      </c>
      <c r="G379" s="165">
        <v>0.48665737294886618</v>
      </c>
      <c r="H379" s="165">
        <v>0.17200314969062239</v>
      </c>
    </row>
    <row r="380" spans="1:8">
      <c r="A380" s="164" t="s">
        <v>444</v>
      </c>
      <c r="B380" s="164" t="s">
        <v>266</v>
      </c>
      <c r="C380" s="167">
        <f t="shared" si="5"/>
        <v>0</v>
      </c>
      <c r="D380" s="164">
        <v>0</v>
      </c>
      <c r="E380" s="165">
        <v>-0.42515867005670038</v>
      </c>
      <c r="F380" s="165">
        <v>0.8432082001703447</v>
      </c>
      <c r="G380" s="165">
        <v>0.43075023272169721</v>
      </c>
      <c r="H380" s="165"/>
    </row>
    <row r="381" spans="1:8">
      <c r="A381" s="164" t="s">
        <v>444</v>
      </c>
      <c r="B381" s="164" t="s">
        <v>266</v>
      </c>
      <c r="C381" s="167">
        <f t="shared" si="5"/>
        <v>1</v>
      </c>
      <c r="D381" s="164">
        <v>0.5</v>
      </c>
      <c r="E381" s="165">
        <v>0.189071373539172</v>
      </c>
      <c r="F381" s="165">
        <v>0.8432082001703447</v>
      </c>
      <c r="G381" s="165">
        <v>0.27873095437283302</v>
      </c>
      <c r="H381" s="165">
        <v>0.38581500057182466</v>
      </c>
    </row>
    <row r="382" spans="1:8">
      <c r="A382" s="164" t="s">
        <v>444</v>
      </c>
      <c r="B382" s="164" t="s">
        <v>266</v>
      </c>
      <c r="C382" s="167">
        <f t="shared" si="5"/>
        <v>2</v>
      </c>
      <c r="D382" s="164">
        <v>1</v>
      </c>
      <c r="E382" s="165">
        <v>0.81996166258848469</v>
      </c>
      <c r="F382" s="165">
        <v>0.8432082001703447</v>
      </c>
      <c r="G382" s="165">
        <v>0.29051881290546971</v>
      </c>
      <c r="H382" s="165">
        <v>0.45783554102303015</v>
      </c>
    </row>
    <row r="383" spans="1:8">
      <c r="A383" s="164" t="s">
        <v>444</v>
      </c>
      <c r="B383" s="164" t="s">
        <v>267</v>
      </c>
      <c r="C383" s="167">
        <f t="shared" si="5"/>
        <v>0</v>
      </c>
      <c r="D383" s="164">
        <v>0</v>
      </c>
      <c r="E383" s="165">
        <v>-0.67403171024760822</v>
      </c>
      <c r="F383" s="165">
        <v>0.94585832824289195</v>
      </c>
      <c r="G383" s="165">
        <v>0.13185297678935576</v>
      </c>
      <c r="H383" s="165"/>
    </row>
    <row r="384" spans="1:8">
      <c r="A384" s="164" t="s">
        <v>444</v>
      </c>
      <c r="B384" s="164" t="s">
        <v>267</v>
      </c>
      <c r="C384" s="167">
        <f t="shared" si="5"/>
        <v>1</v>
      </c>
      <c r="D384" s="164">
        <v>1</v>
      </c>
      <c r="E384" s="165">
        <v>0.2220326064496071</v>
      </c>
      <c r="F384" s="165">
        <v>0.94585832824289195</v>
      </c>
      <c r="G384" s="165">
        <v>0.8681470232106443</v>
      </c>
      <c r="H384" s="165">
        <v>-2.1076941863168641</v>
      </c>
    </row>
    <row r="385" spans="1:8">
      <c r="A385" s="164" t="s">
        <v>444</v>
      </c>
      <c r="B385" s="164" t="s">
        <v>268</v>
      </c>
      <c r="C385" s="167">
        <f t="shared" si="5"/>
        <v>0</v>
      </c>
      <c r="D385" s="164">
        <v>0</v>
      </c>
      <c r="E385" s="165">
        <v>-0.49444685948301481</v>
      </c>
      <c r="F385" s="165">
        <v>0.83369084517534731</v>
      </c>
      <c r="G385" s="165">
        <v>0.35825608624706995</v>
      </c>
      <c r="H385" s="165"/>
    </row>
    <row r="386" spans="1:8">
      <c r="A386" s="164" t="s">
        <v>444</v>
      </c>
      <c r="B386" s="164" t="s">
        <v>268</v>
      </c>
      <c r="C386" s="167">
        <f t="shared" si="5"/>
        <v>1</v>
      </c>
      <c r="D386" s="164">
        <v>0.5</v>
      </c>
      <c r="E386" s="165">
        <v>-1.7204163502975697E-2</v>
      </c>
      <c r="F386" s="165">
        <v>0.83369084517534731</v>
      </c>
      <c r="G386" s="165">
        <v>0.2619250036303587</v>
      </c>
      <c r="H386" s="165">
        <v>0.2002937759223854</v>
      </c>
    </row>
    <row r="387" spans="1:8">
      <c r="A387" s="164" t="s">
        <v>444</v>
      </c>
      <c r="B387" s="164" t="s">
        <v>268</v>
      </c>
      <c r="C387" s="167">
        <f t="shared" si="5"/>
        <v>2</v>
      </c>
      <c r="D387" s="164">
        <v>1</v>
      </c>
      <c r="E387" s="165">
        <v>0.75174944851937509</v>
      </c>
      <c r="F387" s="165">
        <v>0.83369084517534731</v>
      </c>
      <c r="G387" s="165">
        <v>0.3798189101225713</v>
      </c>
      <c r="H387" s="165">
        <v>3.1358620591999009E-2</v>
      </c>
    </row>
    <row r="388" spans="1:8">
      <c r="A388" s="164" t="s">
        <v>444</v>
      </c>
      <c r="B388" s="164" t="s">
        <v>269</v>
      </c>
      <c r="C388" s="167">
        <f t="shared" ref="C388:C451" si="6">IF(AND(B388=B387,D388=0.5),1,IF(AND(B388=B387,D387=0.5),2,D388))</f>
        <v>0</v>
      </c>
      <c r="D388" s="164">
        <v>0</v>
      </c>
      <c r="E388" s="165">
        <v>-0.34015738921503114</v>
      </c>
      <c r="F388" s="165">
        <v>0.92702183343954125</v>
      </c>
      <c r="G388" s="165">
        <v>0.39211956925230901</v>
      </c>
      <c r="H388" s="165"/>
    </row>
    <row r="389" spans="1:8">
      <c r="A389" s="164" t="s">
        <v>444</v>
      </c>
      <c r="B389" s="164" t="s">
        <v>269</v>
      </c>
      <c r="C389" s="167">
        <f t="shared" si="6"/>
        <v>1</v>
      </c>
      <c r="D389" s="164">
        <v>1</v>
      </c>
      <c r="E389" s="165">
        <v>0.39031726608390799</v>
      </c>
      <c r="F389" s="165">
        <v>0.92702183343954125</v>
      </c>
      <c r="G389" s="165">
        <v>0.60788043074769105</v>
      </c>
      <c r="H389" s="165">
        <v>-0.49069067969044877</v>
      </c>
    </row>
    <row r="390" spans="1:8">
      <c r="A390" s="164" t="s">
        <v>444</v>
      </c>
      <c r="B390" s="164" t="s">
        <v>270</v>
      </c>
      <c r="C390" s="167">
        <f t="shared" si="6"/>
        <v>0</v>
      </c>
      <c r="D390" s="164">
        <v>0</v>
      </c>
      <c r="E390" s="165">
        <v>-1.0322661702549254</v>
      </c>
      <c r="F390" s="165">
        <v>0.83116665708812709</v>
      </c>
      <c r="G390" s="165">
        <v>0.15379697548597218</v>
      </c>
      <c r="H390" s="165"/>
    </row>
    <row r="391" spans="1:8">
      <c r="A391" s="164" t="s">
        <v>444</v>
      </c>
      <c r="B391" s="164" t="s">
        <v>270</v>
      </c>
      <c r="C391" s="167">
        <f t="shared" si="6"/>
        <v>1</v>
      </c>
      <c r="D391" s="164">
        <v>0.5</v>
      </c>
      <c r="E391" s="165">
        <v>-0.18418693304094386</v>
      </c>
      <c r="F391" s="165">
        <v>0.83116665708812709</v>
      </c>
      <c r="G391" s="165">
        <v>0.1922086339810799</v>
      </c>
      <c r="H391" s="165">
        <v>-0.78983808521229648</v>
      </c>
    </row>
    <row r="392" spans="1:8">
      <c r="A392" s="164" t="s">
        <v>444</v>
      </c>
      <c r="B392" s="164" t="s">
        <v>270</v>
      </c>
      <c r="C392" s="167">
        <f t="shared" si="6"/>
        <v>2</v>
      </c>
      <c r="D392" s="164">
        <v>1</v>
      </c>
      <c r="E392" s="165">
        <v>0.45382593146518718</v>
      </c>
      <c r="F392" s="165">
        <v>0.83116665708812709</v>
      </c>
      <c r="G392" s="165">
        <v>0.65399439053294794</v>
      </c>
      <c r="H392" s="165">
        <v>-1.191083446265182</v>
      </c>
    </row>
    <row r="393" spans="1:8">
      <c r="A393" s="164" t="s">
        <v>444</v>
      </c>
      <c r="B393" s="164" t="s">
        <v>271</v>
      </c>
      <c r="C393" s="167">
        <f t="shared" si="6"/>
        <v>0</v>
      </c>
      <c r="D393" s="164">
        <v>0</v>
      </c>
      <c r="E393" s="165">
        <v>-0.70964993357309292</v>
      </c>
      <c r="F393" s="165">
        <v>0.85702275611730916</v>
      </c>
      <c r="G393" s="165">
        <v>0.35226854944673291</v>
      </c>
      <c r="H393" s="165"/>
    </row>
    <row r="394" spans="1:8">
      <c r="A394" s="164" t="s">
        <v>444</v>
      </c>
      <c r="B394" s="164" t="s">
        <v>271</v>
      </c>
      <c r="C394" s="167">
        <f t="shared" si="6"/>
        <v>1</v>
      </c>
      <c r="D394" s="164">
        <v>1</v>
      </c>
      <c r="E394" s="165">
        <v>0.35351806457536161</v>
      </c>
      <c r="F394" s="165">
        <v>0.85702275611730916</v>
      </c>
      <c r="G394" s="165">
        <v>0.64773145055326709</v>
      </c>
      <c r="H394" s="165">
        <v>-0.59884957124285498</v>
      </c>
    </row>
    <row r="395" spans="1:8">
      <c r="A395" s="164" t="s">
        <v>444</v>
      </c>
      <c r="B395" s="164" t="s">
        <v>273</v>
      </c>
      <c r="C395" s="167">
        <f t="shared" si="6"/>
        <v>0</v>
      </c>
      <c r="D395" s="164">
        <v>0</v>
      </c>
      <c r="E395" s="165">
        <v>-0.34942736673707164</v>
      </c>
      <c r="F395" s="165">
        <v>0.93743658793027895</v>
      </c>
      <c r="G395" s="165">
        <v>0.51038503954493553</v>
      </c>
      <c r="H395" s="165"/>
    </row>
    <row r="396" spans="1:8">
      <c r="A396" s="164" t="s">
        <v>444</v>
      </c>
      <c r="B396" s="164" t="s">
        <v>273</v>
      </c>
      <c r="C396" s="167">
        <f t="shared" si="6"/>
        <v>1</v>
      </c>
      <c r="D396" s="164">
        <v>1</v>
      </c>
      <c r="E396" s="165">
        <v>0.32538710367385049</v>
      </c>
      <c r="F396" s="165">
        <v>0.93743658793027895</v>
      </c>
      <c r="G396" s="165">
        <v>0.48961496045506442</v>
      </c>
      <c r="H396" s="165">
        <v>4.2083949098725024E-2</v>
      </c>
    </row>
    <row r="397" spans="1:8">
      <c r="A397" s="164" t="s">
        <v>444</v>
      </c>
      <c r="B397" s="164" t="s">
        <v>274</v>
      </c>
      <c r="C397" s="167">
        <f t="shared" si="6"/>
        <v>0</v>
      </c>
      <c r="D397" s="164">
        <v>0</v>
      </c>
      <c r="E397" s="165">
        <v>-0.76353187718527205</v>
      </c>
      <c r="F397" s="165">
        <v>0.91685965560371097</v>
      </c>
      <c r="G397" s="165">
        <v>0.21557429698488279</v>
      </c>
      <c r="H397" s="165"/>
    </row>
    <row r="398" spans="1:8">
      <c r="A398" s="164" t="s">
        <v>444</v>
      </c>
      <c r="B398" s="164" t="s">
        <v>274</v>
      </c>
      <c r="C398" s="167">
        <f t="shared" si="6"/>
        <v>1</v>
      </c>
      <c r="D398" s="164">
        <v>1</v>
      </c>
      <c r="E398" s="165">
        <v>0.18485128137061793</v>
      </c>
      <c r="F398" s="165">
        <v>0.91685965560371097</v>
      </c>
      <c r="G398" s="165">
        <v>0.78442570301511727</v>
      </c>
      <c r="H398" s="165">
        <v>-1.4342348236204403</v>
      </c>
    </row>
    <row r="399" spans="1:8">
      <c r="A399" s="164" t="s">
        <v>444</v>
      </c>
      <c r="B399" s="164" t="s">
        <v>275</v>
      </c>
      <c r="C399" s="167">
        <f t="shared" si="6"/>
        <v>0</v>
      </c>
      <c r="D399" s="164">
        <v>0</v>
      </c>
      <c r="E399" s="165">
        <v>-0.8641893268355062</v>
      </c>
      <c r="F399" s="165">
        <v>0.88689265655230187</v>
      </c>
      <c r="G399" s="165">
        <v>0.22443963942518649</v>
      </c>
      <c r="H399" s="165"/>
    </row>
    <row r="400" spans="1:8">
      <c r="A400" s="164" t="s">
        <v>444</v>
      </c>
      <c r="B400" s="164" t="s">
        <v>275</v>
      </c>
      <c r="C400" s="167">
        <f t="shared" si="6"/>
        <v>1</v>
      </c>
      <c r="D400" s="164">
        <v>1</v>
      </c>
      <c r="E400" s="165">
        <v>0.22540383515549522</v>
      </c>
      <c r="F400" s="165">
        <v>0.88689265655230187</v>
      </c>
      <c r="G400" s="165">
        <v>0.77556036057481348</v>
      </c>
      <c r="H400" s="165">
        <v>-1.2145350502653733</v>
      </c>
    </row>
    <row r="401" spans="1:8">
      <c r="A401" s="164" t="s">
        <v>444</v>
      </c>
      <c r="B401" s="164" t="s">
        <v>276</v>
      </c>
      <c r="C401" s="167">
        <f t="shared" si="6"/>
        <v>0</v>
      </c>
      <c r="D401" s="164">
        <v>0</v>
      </c>
      <c r="E401" s="165">
        <v>-0.35607406225982829</v>
      </c>
      <c r="F401" s="165">
        <v>0.93675050704270979</v>
      </c>
      <c r="G401" s="165">
        <v>0.39213066304050298</v>
      </c>
      <c r="H401" s="165"/>
    </row>
    <row r="402" spans="1:8">
      <c r="A402" s="164" t="s">
        <v>444</v>
      </c>
      <c r="B402" s="164" t="s">
        <v>276</v>
      </c>
      <c r="C402" s="167">
        <f t="shared" si="6"/>
        <v>1</v>
      </c>
      <c r="D402" s="164">
        <v>1</v>
      </c>
      <c r="E402" s="165">
        <v>0.40361561693061887</v>
      </c>
      <c r="F402" s="165">
        <v>0.93675050704270979</v>
      </c>
      <c r="G402" s="165">
        <v>0.60786933695949696</v>
      </c>
      <c r="H402" s="165">
        <v>-0.48257520095423362</v>
      </c>
    </row>
    <row r="403" spans="1:8">
      <c r="A403" s="164" t="s">
        <v>444</v>
      </c>
      <c r="B403" s="164" t="s">
        <v>278</v>
      </c>
      <c r="C403" s="167">
        <f t="shared" si="6"/>
        <v>0</v>
      </c>
      <c r="D403" s="164">
        <v>0</v>
      </c>
      <c r="E403" s="165">
        <v>-0.495756112161028</v>
      </c>
      <c r="F403" s="165">
        <v>0.83658999330162009</v>
      </c>
      <c r="G403" s="165">
        <v>0.36221564518363342</v>
      </c>
      <c r="H403" s="165"/>
    </row>
    <row r="404" spans="1:8">
      <c r="A404" s="164" t="s">
        <v>444</v>
      </c>
      <c r="B404" s="164" t="s">
        <v>278</v>
      </c>
      <c r="C404" s="167">
        <f t="shared" si="6"/>
        <v>1</v>
      </c>
      <c r="D404" s="164">
        <v>0.5</v>
      </c>
      <c r="E404" s="165">
        <v>-1.0158866691827811E-2</v>
      </c>
      <c r="F404" s="165">
        <v>0.83658999330162009</v>
      </c>
      <c r="G404" s="165">
        <v>0.29796636755859429</v>
      </c>
      <c r="H404" s="165">
        <v>2.8466064892054166E-2</v>
      </c>
    </row>
    <row r="405" spans="1:8">
      <c r="A405" s="164" t="s">
        <v>444</v>
      </c>
      <c r="B405" s="164" t="s">
        <v>278</v>
      </c>
      <c r="C405" s="167">
        <f t="shared" si="6"/>
        <v>2</v>
      </c>
      <c r="D405" s="164">
        <v>1</v>
      </c>
      <c r="E405" s="165">
        <v>0.85559640028465656</v>
      </c>
      <c r="F405" s="165">
        <v>0.83658999330162009</v>
      </c>
      <c r="G405" s="165">
        <v>0.33981798725777224</v>
      </c>
      <c r="H405" s="165">
        <v>0.31647019015519956</v>
      </c>
    </row>
    <row r="406" spans="1:8">
      <c r="A406" s="164" t="s">
        <v>444</v>
      </c>
      <c r="B406" s="164" t="s">
        <v>279</v>
      </c>
      <c r="C406" s="167">
        <f t="shared" si="6"/>
        <v>0</v>
      </c>
      <c r="D406" s="164">
        <v>0</v>
      </c>
      <c r="E406" s="165">
        <v>-1.0523818454162706</v>
      </c>
      <c r="F406" s="165">
        <v>0.86294123904888909</v>
      </c>
      <c r="G406" s="165">
        <v>0.18264566879929053</v>
      </c>
      <c r="H406" s="165"/>
    </row>
    <row r="407" spans="1:8">
      <c r="A407" s="164" t="s">
        <v>444</v>
      </c>
      <c r="B407" s="164" t="s">
        <v>279</v>
      </c>
      <c r="C407" s="167">
        <f t="shared" si="6"/>
        <v>1</v>
      </c>
      <c r="D407" s="164">
        <v>1</v>
      </c>
      <c r="E407" s="165">
        <v>2.2825562132757458E-2</v>
      </c>
      <c r="F407" s="165">
        <v>0.86294123904888909</v>
      </c>
      <c r="G407" s="165">
        <v>0.81735433120070955</v>
      </c>
      <c r="H407" s="165">
        <v>-1.5526269571956817</v>
      </c>
    </row>
    <row r="408" spans="1:8">
      <c r="A408" s="164" t="s">
        <v>444</v>
      </c>
      <c r="B408" s="164" t="s">
        <v>281</v>
      </c>
      <c r="C408" s="167">
        <f t="shared" si="6"/>
        <v>0</v>
      </c>
      <c r="D408" s="164">
        <v>0</v>
      </c>
      <c r="E408" s="165">
        <v>-0.57729135487055083</v>
      </c>
      <c r="F408" s="165">
        <v>0.81128388114780248</v>
      </c>
      <c r="G408" s="165">
        <v>0.61547162940996869</v>
      </c>
      <c r="H408" s="165"/>
    </row>
    <row r="409" spans="1:8">
      <c r="A409" s="164" t="s">
        <v>444</v>
      </c>
      <c r="B409" s="164" t="s">
        <v>281</v>
      </c>
      <c r="C409" s="167">
        <f t="shared" si="6"/>
        <v>1</v>
      </c>
      <c r="D409" s="164">
        <v>1</v>
      </c>
      <c r="E409" s="165">
        <v>0.47004483747184167</v>
      </c>
      <c r="F409" s="165">
        <v>0.81128388114780248</v>
      </c>
      <c r="G409" s="165">
        <v>0.38452837059003125</v>
      </c>
      <c r="H409" s="165">
        <v>0.24197398423395677</v>
      </c>
    </row>
    <row r="410" spans="1:8">
      <c r="A410" s="164" t="s">
        <v>444</v>
      </c>
      <c r="B410" s="164" t="s">
        <v>282</v>
      </c>
      <c r="C410" s="167">
        <f t="shared" si="6"/>
        <v>0</v>
      </c>
      <c r="D410" s="164">
        <v>0</v>
      </c>
      <c r="E410" s="165">
        <v>-0.74862658716014086</v>
      </c>
      <c r="F410" s="165">
        <v>0.78377863625170308</v>
      </c>
      <c r="G410" s="165">
        <v>0.47748539164745762</v>
      </c>
      <c r="H410" s="165"/>
    </row>
    <row r="411" spans="1:8">
      <c r="A411" s="164" t="s">
        <v>444</v>
      </c>
      <c r="B411" s="164" t="s">
        <v>282</v>
      </c>
      <c r="C411" s="167">
        <f t="shared" si="6"/>
        <v>1</v>
      </c>
      <c r="D411" s="164">
        <v>1</v>
      </c>
      <c r="E411" s="165">
        <v>0.35530481300643574</v>
      </c>
      <c r="F411" s="165">
        <v>0.78377863625170308</v>
      </c>
      <c r="G411" s="165">
        <v>0.52251460835254238</v>
      </c>
      <c r="H411" s="165">
        <v>-0.24680996271554187</v>
      </c>
    </row>
    <row r="412" spans="1:8">
      <c r="A412" s="164" t="s">
        <v>444</v>
      </c>
      <c r="B412" s="164" t="s">
        <v>283</v>
      </c>
      <c r="C412" s="167">
        <f t="shared" si="6"/>
        <v>0</v>
      </c>
      <c r="D412" s="164">
        <v>0</v>
      </c>
      <c r="E412" s="165">
        <v>-0.58039128413881247</v>
      </c>
      <c r="F412" s="165">
        <v>0.82200839695744021</v>
      </c>
      <c r="G412" s="165">
        <v>0.59242873408764685</v>
      </c>
      <c r="H412" s="165"/>
    </row>
    <row r="413" spans="1:8">
      <c r="A413" s="164" t="s">
        <v>444</v>
      </c>
      <c r="B413" s="164" t="s">
        <v>283</v>
      </c>
      <c r="C413" s="167">
        <f t="shared" si="6"/>
        <v>1</v>
      </c>
      <c r="D413" s="164">
        <v>1</v>
      </c>
      <c r="E413" s="165">
        <v>0.42209592327057571</v>
      </c>
      <c r="F413" s="165">
        <v>0.82200839695744021</v>
      </c>
      <c r="G413" s="165">
        <v>0.40757126591235315</v>
      </c>
      <c r="H413" s="165">
        <v>0.17294627718352859</v>
      </c>
    </row>
    <row r="414" spans="1:8">
      <c r="A414" s="164" t="s">
        <v>444</v>
      </c>
      <c r="B414" s="164" t="s">
        <v>284</v>
      </c>
      <c r="C414" s="167">
        <f t="shared" si="6"/>
        <v>0</v>
      </c>
      <c r="D414" s="164">
        <v>0</v>
      </c>
      <c r="E414" s="165">
        <v>-0.93049591784940411</v>
      </c>
      <c r="F414" s="165">
        <v>0.8577341859746489</v>
      </c>
      <c r="G414" s="165">
        <v>0.2445711294046331</v>
      </c>
      <c r="H414" s="165"/>
    </row>
    <row r="415" spans="1:8">
      <c r="A415" s="164" t="s">
        <v>444</v>
      </c>
      <c r="B415" s="164" t="s">
        <v>284</v>
      </c>
      <c r="C415" s="167">
        <f t="shared" si="6"/>
        <v>1</v>
      </c>
      <c r="D415" s="164">
        <v>1</v>
      </c>
      <c r="E415" s="165">
        <v>7.3390060125418571E-2</v>
      </c>
      <c r="F415" s="165">
        <v>0.8577341859746489</v>
      </c>
      <c r="G415" s="165">
        <v>0.7554288705953669</v>
      </c>
      <c r="H415" s="165">
        <v>-1.2550574351303658</v>
      </c>
    </row>
    <row r="416" spans="1:8">
      <c r="A416" s="164" t="s">
        <v>444</v>
      </c>
      <c r="B416" s="164" t="s">
        <v>285</v>
      </c>
      <c r="C416" s="167">
        <f t="shared" si="6"/>
        <v>0</v>
      </c>
      <c r="D416" s="164">
        <v>0</v>
      </c>
      <c r="E416" s="165">
        <v>-0.6057444948193681</v>
      </c>
      <c r="F416" s="165">
        <v>0.88070304598899551</v>
      </c>
      <c r="G416" s="165">
        <v>0.32997459876175339</v>
      </c>
      <c r="H416" s="165"/>
    </row>
    <row r="417" spans="1:8">
      <c r="A417" s="164" t="s">
        <v>444</v>
      </c>
      <c r="B417" s="164" t="s">
        <v>285</v>
      </c>
      <c r="C417" s="167">
        <f t="shared" si="6"/>
        <v>1</v>
      </c>
      <c r="D417" s="164">
        <v>1</v>
      </c>
      <c r="E417" s="165">
        <v>0.38791875538296905</v>
      </c>
      <c r="F417" s="165">
        <v>0.88070304598899551</v>
      </c>
      <c r="G417" s="165">
        <v>0.67002540123824661</v>
      </c>
      <c r="H417" s="165">
        <v>-0.66180063203096262</v>
      </c>
    </row>
    <row r="418" spans="1:8">
      <c r="A418" s="164" t="s">
        <v>444</v>
      </c>
      <c r="B418" s="164" t="s">
        <v>287</v>
      </c>
      <c r="C418" s="167">
        <f t="shared" si="6"/>
        <v>0</v>
      </c>
      <c r="D418" s="164">
        <v>0</v>
      </c>
      <c r="E418" s="165">
        <v>-1.0933178747800394</v>
      </c>
      <c r="F418" s="165">
        <v>0.88668685128095914</v>
      </c>
      <c r="G418" s="165">
        <v>0.13549641111027089</v>
      </c>
      <c r="H418" s="165"/>
    </row>
    <row r="419" spans="1:8">
      <c r="A419" s="164" t="s">
        <v>444</v>
      </c>
      <c r="B419" s="164" t="s">
        <v>287</v>
      </c>
      <c r="C419" s="167">
        <f t="shared" si="6"/>
        <v>1</v>
      </c>
      <c r="D419" s="164">
        <v>1</v>
      </c>
      <c r="E419" s="165">
        <v>0.24018670579433615</v>
      </c>
      <c r="F419" s="165">
        <v>0.88668685128095914</v>
      </c>
      <c r="G419" s="165">
        <v>0.86450358888972934</v>
      </c>
      <c r="H419" s="165">
        <v>-1.5191895720729378</v>
      </c>
    </row>
    <row r="420" spans="1:8">
      <c r="A420" s="164" t="s">
        <v>444</v>
      </c>
      <c r="B420" s="164" t="s">
        <v>51</v>
      </c>
      <c r="C420" s="167">
        <f t="shared" si="6"/>
        <v>0</v>
      </c>
      <c r="D420" s="164">
        <v>0</v>
      </c>
      <c r="E420" s="165">
        <v>-1.1603042574160392</v>
      </c>
      <c r="F420" s="165">
        <v>0.90448996869877707</v>
      </c>
      <c r="G420" s="165">
        <v>0.11911690415561658</v>
      </c>
      <c r="H420" s="165"/>
    </row>
    <row r="421" spans="1:8">
      <c r="A421" s="164" t="s">
        <v>444</v>
      </c>
      <c r="B421" s="164" t="s">
        <v>51</v>
      </c>
      <c r="C421" s="167">
        <f t="shared" si="6"/>
        <v>1</v>
      </c>
      <c r="D421" s="164">
        <v>1</v>
      </c>
      <c r="E421" s="165">
        <v>0.1700115153710077</v>
      </c>
      <c r="F421" s="165">
        <v>0.90448996869877707</v>
      </c>
      <c r="G421" s="165">
        <v>0.88088309584438351</v>
      </c>
      <c r="H421" s="165">
        <v>-1.7255870636548178</v>
      </c>
    </row>
    <row r="422" spans="1:8">
      <c r="A422" s="164" t="s">
        <v>444</v>
      </c>
      <c r="B422" s="164" t="s">
        <v>52</v>
      </c>
      <c r="C422" s="167">
        <f t="shared" si="6"/>
        <v>0</v>
      </c>
      <c r="D422" s="164">
        <v>0</v>
      </c>
      <c r="E422" s="165">
        <v>-0.48680314269643116</v>
      </c>
      <c r="F422" s="165">
        <v>0.84919876180170673</v>
      </c>
      <c r="G422" s="165">
        <v>0.55508561960339742</v>
      </c>
      <c r="H422" s="165"/>
    </row>
    <row r="423" spans="1:8">
      <c r="A423" s="164" t="s">
        <v>444</v>
      </c>
      <c r="B423" s="164" t="s">
        <v>52</v>
      </c>
      <c r="C423" s="167">
        <f t="shared" si="6"/>
        <v>1</v>
      </c>
      <c r="D423" s="164">
        <v>1</v>
      </c>
      <c r="E423" s="165">
        <v>0.58289611099616312</v>
      </c>
      <c r="F423" s="165">
        <v>0.84919876180170673</v>
      </c>
      <c r="G423" s="165">
        <v>0.44491438039660258</v>
      </c>
      <c r="H423" s="165">
        <v>0.19719593727072818</v>
      </c>
    </row>
    <row r="424" spans="1:8">
      <c r="A424" s="164" t="s">
        <v>444</v>
      </c>
      <c r="B424" s="164" t="s">
        <v>53</v>
      </c>
      <c r="C424" s="167">
        <f t="shared" si="6"/>
        <v>0</v>
      </c>
      <c r="D424" s="164">
        <v>0</v>
      </c>
      <c r="E424" s="165">
        <v>-0.61928141874041553</v>
      </c>
      <c r="F424" s="165">
        <v>0.88153813112871715</v>
      </c>
      <c r="G424" s="165">
        <v>0.37650915188919409</v>
      </c>
      <c r="H424" s="165"/>
    </row>
    <row r="425" spans="1:8">
      <c r="A425" s="164" t="s">
        <v>444</v>
      </c>
      <c r="B425" s="164" t="s">
        <v>53</v>
      </c>
      <c r="C425" s="167">
        <f t="shared" si="6"/>
        <v>1</v>
      </c>
      <c r="D425" s="164">
        <v>1</v>
      </c>
      <c r="E425" s="165">
        <v>0.35845765709437677</v>
      </c>
      <c r="F425" s="165">
        <v>0.88153813112871715</v>
      </c>
      <c r="G425" s="165">
        <v>0.62349084811080591</v>
      </c>
      <c r="H425" s="165">
        <v>-0.53130369804598709</v>
      </c>
    </row>
    <row r="426" spans="1:8">
      <c r="A426" s="164" t="s">
        <v>444</v>
      </c>
      <c r="B426" s="164" t="s">
        <v>54</v>
      </c>
      <c r="C426" s="167">
        <f t="shared" si="6"/>
        <v>0</v>
      </c>
      <c r="D426" s="164">
        <v>0</v>
      </c>
      <c r="E426" s="165">
        <v>-0.57487301266741686</v>
      </c>
      <c r="F426" s="165">
        <v>0.86129740308240399</v>
      </c>
      <c r="G426" s="165">
        <v>0.45054250029009263</v>
      </c>
      <c r="H426" s="165"/>
    </row>
    <row r="427" spans="1:8">
      <c r="A427" s="164" t="s">
        <v>444</v>
      </c>
      <c r="B427" s="164" t="s">
        <v>54</v>
      </c>
      <c r="C427" s="167">
        <f t="shared" si="6"/>
        <v>1</v>
      </c>
      <c r="D427" s="164">
        <v>1</v>
      </c>
      <c r="E427" s="165">
        <v>0.45480244019099042</v>
      </c>
      <c r="F427" s="165">
        <v>0.86129740308240399</v>
      </c>
      <c r="G427" s="165">
        <v>0.54945749970990743</v>
      </c>
      <c r="H427" s="165">
        <v>-0.20303017387742286</v>
      </c>
    </row>
    <row r="428" spans="1:8">
      <c r="A428" s="164" t="s">
        <v>444</v>
      </c>
      <c r="B428" s="164" t="s">
        <v>55</v>
      </c>
      <c r="C428" s="167">
        <f t="shared" si="6"/>
        <v>0</v>
      </c>
      <c r="D428" s="164">
        <v>0</v>
      </c>
      <c r="E428" s="165">
        <v>-1.166003109194282</v>
      </c>
      <c r="F428" s="165">
        <v>0.86388073227001738</v>
      </c>
      <c r="G428" s="165">
        <v>0.16428576540290754</v>
      </c>
      <c r="H428" s="165"/>
    </row>
    <row r="429" spans="1:8">
      <c r="A429" s="164" t="s">
        <v>444</v>
      </c>
      <c r="B429" s="164" t="s">
        <v>55</v>
      </c>
      <c r="C429" s="167">
        <f t="shared" si="6"/>
        <v>1</v>
      </c>
      <c r="D429" s="164">
        <v>1</v>
      </c>
      <c r="E429" s="165">
        <v>0.21729242879242561</v>
      </c>
      <c r="F429" s="165">
        <v>0.86388073227001738</v>
      </c>
      <c r="G429" s="165">
        <v>0.83571423459709249</v>
      </c>
      <c r="H429" s="165">
        <v>-1.3519511723262738</v>
      </c>
    </row>
    <row r="430" spans="1:8">
      <c r="A430" s="164" t="s">
        <v>444</v>
      </c>
      <c r="B430" s="164" t="s">
        <v>56</v>
      </c>
      <c r="C430" s="167">
        <f t="shared" si="6"/>
        <v>0</v>
      </c>
      <c r="D430" s="164">
        <v>0</v>
      </c>
      <c r="E430" s="165">
        <v>-0.45686901075904085</v>
      </c>
      <c r="F430" s="165">
        <v>0.93159496993561941</v>
      </c>
      <c r="G430" s="165">
        <v>0.39981733896400989</v>
      </c>
      <c r="H430" s="165"/>
    </row>
    <row r="431" spans="1:8">
      <c r="A431" s="164" t="s">
        <v>444</v>
      </c>
      <c r="B431" s="164" t="s">
        <v>56</v>
      </c>
      <c r="C431" s="167">
        <f t="shared" si="6"/>
        <v>1</v>
      </c>
      <c r="D431" s="164">
        <v>1</v>
      </c>
      <c r="E431" s="165">
        <v>0.29354975916903459</v>
      </c>
      <c r="F431" s="165">
        <v>0.93159496993561941</v>
      </c>
      <c r="G431" s="165">
        <v>0.60018266103598994</v>
      </c>
      <c r="H431" s="165">
        <v>-0.55146563691322514</v>
      </c>
    </row>
    <row r="432" spans="1:8">
      <c r="A432" s="164" t="s">
        <v>444</v>
      </c>
      <c r="B432" s="164" t="s">
        <v>290</v>
      </c>
      <c r="C432" s="167">
        <f t="shared" si="6"/>
        <v>0</v>
      </c>
      <c r="D432" s="164">
        <v>0</v>
      </c>
      <c r="E432" s="165">
        <v>-0.3837505205928351</v>
      </c>
      <c r="F432" s="165">
        <v>1.0074048606677719</v>
      </c>
      <c r="G432" s="165">
        <v>0.2627388273777938</v>
      </c>
      <c r="H432" s="165"/>
    </row>
    <row r="433" spans="1:8">
      <c r="A433" s="164" t="s">
        <v>444</v>
      </c>
      <c r="B433" s="164" t="s">
        <v>290</v>
      </c>
      <c r="C433" s="167">
        <f t="shared" si="6"/>
        <v>1</v>
      </c>
      <c r="D433" s="164">
        <v>1</v>
      </c>
      <c r="E433" s="165">
        <v>0.31032454434568257</v>
      </c>
      <c r="F433" s="165">
        <v>1.0074048606677719</v>
      </c>
      <c r="G433" s="165">
        <v>0.73726117262220614</v>
      </c>
      <c r="H433" s="165">
        <v>-1.5453663633076387</v>
      </c>
    </row>
    <row r="434" spans="1:8">
      <c r="A434" s="164" t="s">
        <v>444</v>
      </c>
      <c r="B434" s="164" t="s">
        <v>292</v>
      </c>
      <c r="C434" s="167">
        <f t="shared" si="6"/>
        <v>0</v>
      </c>
      <c r="D434" s="164">
        <v>0</v>
      </c>
      <c r="E434" s="165">
        <v>-1.0714593324454904</v>
      </c>
      <c r="F434" s="165">
        <v>0.99437329302266919</v>
      </c>
      <c r="G434" s="165">
        <v>7.6637573421823868E-2</v>
      </c>
      <c r="H434" s="165"/>
    </row>
    <row r="435" spans="1:8">
      <c r="A435" s="164" t="s">
        <v>444</v>
      </c>
      <c r="B435" s="164" t="s">
        <v>292</v>
      </c>
      <c r="C435" s="167">
        <f t="shared" si="6"/>
        <v>1</v>
      </c>
      <c r="D435" s="164">
        <v>1</v>
      </c>
      <c r="E435" s="165">
        <v>0.22751425971367883</v>
      </c>
      <c r="F435" s="165">
        <v>0.99437329302266919</v>
      </c>
      <c r="G435" s="165">
        <v>0.92336242657817602</v>
      </c>
      <c r="H435" s="165">
        <v>-2.3165484949477055</v>
      </c>
    </row>
    <row r="436" spans="1:8">
      <c r="A436" s="164" t="s">
        <v>444</v>
      </c>
      <c r="B436" s="164" t="s">
        <v>293</v>
      </c>
      <c r="C436" s="167">
        <f t="shared" si="6"/>
        <v>0</v>
      </c>
      <c r="D436" s="164">
        <v>0</v>
      </c>
      <c r="E436" s="165">
        <v>-0.99459816997536199</v>
      </c>
      <c r="F436" s="165">
        <v>0.92350113634462738</v>
      </c>
      <c r="G436" s="165">
        <v>0.16871896738134864</v>
      </c>
      <c r="H436" s="165"/>
    </row>
    <row r="437" spans="1:8">
      <c r="A437" s="164" t="s">
        <v>444</v>
      </c>
      <c r="B437" s="164" t="s">
        <v>293</v>
      </c>
      <c r="C437" s="167">
        <f t="shared" si="6"/>
        <v>1</v>
      </c>
      <c r="D437" s="164">
        <v>1</v>
      </c>
      <c r="E437" s="165">
        <v>0.35515562120883237</v>
      </c>
      <c r="F437" s="165">
        <v>0.92350113634462738</v>
      </c>
      <c r="G437" s="165">
        <v>0.83128103261865138</v>
      </c>
      <c r="H437" s="165">
        <v>-1.3273683106978642</v>
      </c>
    </row>
    <row r="438" spans="1:8">
      <c r="A438" s="164" t="s">
        <v>444</v>
      </c>
      <c r="B438" s="164" t="s">
        <v>57</v>
      </c>
      <c r="C438" s="167">
        <f t="shared" si="6"/>
        <v>0</v>
      </c>
      <c r="D438" s="164">
        <v>0</v>
      </c>
      <c r="E438" s="165">
        <v>-0.36709081999561582</v>
      </c>
      <c r="F438" s="165">
        <v>0.89712751507385857</v>
      </c>
      <c r="G438" s="165">
        <v>0.55460013569672129</v>
      </c>
      <c r="H438" s="165"/>
    </row>
    <row r="439" spans="1:8">
      <c r="A439" s="164" t="s">
        <v>444</v>
      </c>
      <c r="B439" s="164" t="s">
        <v>57</v>
      </c>
      <c r="C439" s="167">
        <f t="shared" si="6"/>
        <v>1</v>
      </c>
      <c r="D439" s="164">
        <v>1</v>
      </c>
      <c r="E439" s="165">
        <v>0.40847566074100589</v>
      </c>
      <c r="F439" s="165">
        <v>0.89712751507385857</v>
      </c>
      <c r="G439" s="165">
        <v>0.44539986430327871</v>
      </c>
      <c r="H439" s="165">
        <v>0.24824318491407088</v>
      </c>
    </row>
    <row r="440" spans="1:8">
      <c r="A440" s="164" t="s">
        <v>444</v>
      </c>
      <c r="B440" s="164" t="s">
        <v>58</v>
      </c>
      <c r="C440" s="167">
        <f t="shared" si="6"/>
        <v>0</v>
      </c>
      <c r="D440" s="164">
        <v>0</v>
      </c>
      <c r="E440" s="165">
        <v>-0.89088766115602536</v>
      </c>
      <c r="F440" s="165">
        <v>0.85656239259946376</v>
      </c>
      <c r="G440" s="165">
        <v>0.16920620981020704</v>
      </c>
      <c r="H440" s="165"/>
    </row>
    <row r="441" spans="1:8">
      <c r="A441" s="164" t="s">
        <v>444</v>
      </c>
      <c r="B441" s="164" t="s">
        <v>58</v>
      </c>
      <c r="C441" s="167">
        <f t="shared" si="6"/>
        <v>1</v>
      </c>
      <c r="D441" s="164">
        <v>0.5</v>
      </c>
      <c r="E441" s="165">
        <v>-8.5492664949049071E-2</v>
      </c>
      <c r="F441" s="165">
        <v>0.85656239259946376</v>
      </c>
      <c r="G441" s="165">
        <v>0.4644051551552561</v>
      </c>
      <c r="H441" s="165">
        <v>-1.407951784040975</v>
      </c>
    </row>
    <row r="442" spans="1:8">
      <c r="A442" s="164" t="s">
        <v>444</v>
      </c>
      <c r="B442" s="164" t="s">
        <v>58</v>
      </c>
      <c r="C442" s="167">
        <f t="shared" si="6"/>
        <v>2</v>
      </c>
      <c r="D442" s="164">
        <v>1</v>
      </c>
      <c r="E442" s="165">
        <v>0.47026291751722038</v>
      </c>
      <c r="F442" s="165">
        <v>0.85656239259946376</v>
      </c>
      <c r="G442" s="165">
        <v>0.36638863503453672</v>
      </c>
      <c r="H442" s="165">
        <v>0.50535134605545851</v>
      </c>
    </row>
    <row r="443" spans="1:8">
      <c r="A443" s="164" t="s">
        <v>444</v>
      </c>
      <c r="B443" s="164" t="s">
        <v>59</v>
      </c>
      <c r="C443" s="167">
        <f t="shared" si="6"/>
        <v>0</v>
      </c>
      <c r="D443" s="164">
        <v>0</v>
      </c>
      <c r="E443" s="165">
        <v>-0.6594535983657831</v>
      </c>
      <c r="F443" s="165">
        <v>0.79515745765383583</v>
      </c>
      <c r="G443" s="165">
        <v>0.43870388382749947</v>
      </c>
      <c r="H443" s="165"/>
    </row>
    <row r="444" spans="1:8">
      <c r="A444" s="164" t="s">
        <v>444</v>
      </c>
      <c r="B444" s="164" t="s">
        <v>59</v>
      </c>
      <c r="C444" s="167">
        <f t="shared" si="6"/>
        <v>1</v>
      </c>
      <c r="D444" s="164">
        <v>1</v>
      </c>
      <c r="E444" s="165">
        <v>0.47949390507249651</v>
      </c>
      <c r="F444" s="165">
        <v>0.79515745765383583</v>
      </c>
      <c r="G444" s="165">
        <v>0.56129611617250053</v>
      </c>
      <c r="H444" s="165">
        <v>-0.22677964763202865</v>
      </c>
    </row>
    <row r="445" spans="1:8">
      <c r="A445" s="164" t="s">
        <v>444</v>
      </c>
      <c r="B445" s="164" t="s">
        <v>295</v>
      </c>
      <c r="C445" s="167">
        <f t="shared" si="6"/>
        <v>0</v>
      </c>
      <c r="D445" s="164">
        <v>0</v>
      </c>
      <c r="E445" s="165">
        <v>-1.3049263924779375</v>
      </c>
      <c r="F445" s="165">
        <v>0.74754729432477374</v>
      </c>
      <c r="G445" s="165">
        <v>0.17076679613985143</v>
      </c>
      <c r="H445" s="165"/>
    </row>
    <row r="446" spans="1:8">
      <c r="A446" s="164" t="s">
        <v>444</v>
      </c>
      <c r="B446" s="164" t="s">
        <v>295</v>
      </c>
      <c r="C446" s="167">
        <f t="shared" si="6"/>
        <v>1</v>
      </c>
      <c r="D446" s="164">
        <v>0.5</v>
      </c>
      <c r="E446" s="165">
        <v>-0.28808311802230829</v>
      </c>
      <c r="F446" s="165">
        <v>0.74754729432477374</v>
      </c>
      <c r="G446" s="165">
        <v>0.16279284152233425</v>
      </c>
      <c r="H446" s="165">
        <v>-0.77022409088230981</v>
      </c>
    </row>
    <row r="447" spans="1:8">
      <c r="A447" s="164" t="s">
        <v>444</v>
      </c>
      <c r="B447" s="164" t="s">
        <v>295</v>
      </c>
      <c r="C447" s="167">
        <f t="shared" si="6"/>
        <v>2</v>
      </c>
      <c r="D447" s="164">
        <v>1</v>
      </c>
      <c r="E447" s="165">
        <v>0.39280832321960552</v>
      </c>
      <c r="F447" s="165">
        <v>0.74754729432477374</v>
      </c>
      <c r="G447" s="165">
        <v>0.66644036233781434</v>
      </c>
      <c r="H447" s="165">
        <v>-1.1044312697558782</v>
      </c>
    </row>
    <row r="448" spans="1:8">
      <c r="A448" s="164" t="s">
        <v>444</v>
      </c>
      <c r="B448" s="164" t="s">
        <v>60</v>
      </c>
      <c r="C448" s="167">
        <f t="shared" si="6"/>
        <v>0</v>
      </c>
      <c r="D448" s="164">
        <v>0</v>
      </c>
      <c r="E448" s="165">
        <v>-0.98668185736887226</v>
      </c>
      <c r="F448" s="165">
        <v>0.8295193356846281</v>
      </c>
      <c r="G448" s="165">
        <v>0.22276477922599466</v>
      </c>
      <c r="H448" s="165"/>
    </row>
    <row r="449" spans="1:8">
      <c r="A449" s="164" t="s">
        <v>444</v>
      </c>
      <c r="B449" s="164" t="s">
        <v>60</v>
      </c>
      <c r="C449" s="167">
        <f t="shared" si="6"/>
        <v>1</v>
      </c>
      <c r="D449" s="164">
        <v>1</v>
      </c>
      <c r="E449" s="165">
        <v>0.25377582798953763</v>
      </c>
      <c r="F449" s="165">
        <v>0.8295193356846281</v>
      </c>
      <c r="G449" s="165">
        <v>0.77723522077400542</v>
      </c>
      <c r="H449" s="165">
        <v>-1.0596415026712749</v>
      </c>
    </row>
    <row r="450" spans="1:8">
      <c r="A450" s="164" t="s">
        <v>444</v>
      </c>
      <c r="B450" s="164" t="s">
        <v>296</v>
      </c>
      <c r="C450" s="167">
        <f t="shared" si="6"/>
        <v>0</v>
      </c>
      <c r="D450" s="164">
        <v>0</v>
      </c>
      <c r="E450" s="165">
        <v>-0.73774992339958578</v>
      </c>
      <c r="F450" s="165">
        <v>0.9204873572799781</v>
      </c>
      <c r="G450" s="165">
        <v>0.22007419340221965</v>
      </c>
      <c r="H450" s="165"/>
    </row>
    <row r="451" spans="1:8">
      <c r="A451" s="164" t="s">
        <v>444</v>
      </c>
      <c r="B451" s="164" t="s">
        <v>296</v>
      </c>
      <c r="C451" s="167">
        <f t="shared" si="6"/>
        <v>1</v>
      </c>
      <c r="D451" s="164">
        <v>1</v>
      </c>
      <c r="E451" s="165">
        <v>0.17933920108087195</v>
      </c>
      <c r="F451" s="165">
        <v>0.9204873572799781</v>
      </c>
      <c r="G451" s="165">
        <v>0.77992580659778044</v>
      </c>
      <c r="H451" s="165">
        <v>-1.4481528120333818</v>
      </c>
    </row>
    <row r="452" spans="1:8">
      <c r="A452" s="164" t="s">
        <v>444</v>
      </c>
      <c r="B452" s="164" t="s">
        <v>298</v>
      </c>
      <c r="C452" s="167">
        <f t="shared" ref="C452:C515" si="7">IF(AND(B452=B451,D452=0.5),1,IF(AND(B452=B451,D451=0.5),2,D452))</f>
        <v>0</v>
      </c>
      <c r="D452" s="164">
        <v>0</v>
      </c>
      <c r="E452" s="165">
        <v>-0.49004217604493083</v>
      </c>
      <c r="F452" s="165">
        <v>0.91351884614414325</v>
      </c>
      <c r="G452" s="165">
        <v>0.41672312706852838</v>
      </c>
      <c r="H452" s="165"/>
    </row>
    <row r="453" spans="1:8">
      <c r="A453" s="164" t="s">
        <v>444</v>
      </c>
      <c r="B453" s="164" t="s">
        <v>298</v>
      </c>
      <c r="C453" s="167">
        <f t="shared" si="7"/>
        <v>1</v>
      </c>
      <c r="D453" s="164">
        <v>1</v>
      </c>
      <c r="E453" s="165">
        <v>0.31393930557129002</v>
      </c>
      <c r="F453" s="165">
        <v>0.91351884614414325</v>
      </c>
      <c r="G453" s="165">
        <v>0.58327687293147168</v>
      </c>
      <c r="H453" s="165">
        <v>-0.43706176860878654</v>
      </c>
    </row>
    <row r="454" spans="1:8">
      <c r="A454" s="164" t="s">
        <v>444</v>
      </c>
      <c r="B454" s="164" t="s">
        <v>299</v>
      </c>
      <c r="C454" s="167">
        <f t="shared" si="7"/>
        <v>0</v>
      </c>
      <c r="D454" s="164">
        <v>0</v>
      </c>
      <c r="E454" s="165">
        <v>-0.55584140525570258</v>
      </c>
      <c r="F454" s="165">
        <v>0.89757984619113795</v>
      </c>
      <c r="G454" s="165">
        <v>0.39408498797148672</v>
      </c>
      <c r="H454" s="165"/>
    </row>
    <row r="455" spans="1:8">
      <c r="A455" s="164" t="s">
        <v>444</v>
      </c>
      <c r="B455" s="164" t="s">
        <v>299</v>
      </c>
      <c r="C455" s="167">
        <f t="shared" si="7"/>
        <v>1</v>
      </c>
      <c r="D455" s="164">
        <v>1</v>
      </c>
      <c r="E455" s="165">
        <v>0.32669661259675403</v>
      </c>
      <c r="F455" s="165">
        <v>0.89757984619113795</v>
      </c>
      <c r="G455" s="165">
        <v>0.60591501202851339</v>
      </c>
      <c r="H455" s="165">
        <v>-0.50726801180613657</v>
      </c>
    </row>
    <row r="456" spans="1:8">
      <c r="A456" s="164" t="s">
        <v>444</v>
      </c>
      <c r="B456" s="164" t="s">
        <v>300</v>
      </c>
      <c r="C456" s="167">
        <f t="shared" si="7"/>
        <v>0</v>
      </c>
      <c r="D456" s="164">
        <v>0</v>
      </c>
      <c r="E456" s="165">
        <v>-1.0082189370013797</v>
      </c>
      <c r="F456" s="165">
        <v>0.9885417076564923</v>
      </c>
      <c r="G456" s="165">
        <v>8.0949244441215595E-2</v>
      </c>
      <c r="H456" s="165"/>
    </row>
    <row r="457" spans="1:8">
      <c r="A457" s="164" t="s">
        <v>444</v>
      </c>
      <c r="B457" s="164" t="s">
        <v>300</v>
      </c>
      <c r="C457" s="167">
        <f t="shared" si="7"/>
        <v>1</v>
      </c>
      <c r="D457" s="164">
        <v>1</v>
      </c>
      <c r="E457" s="165">
        <v>0.23892254095713311</v>
      </c>
      <c r="F457" s="165">
        <v>0.9885417076564923</v>
      </c>
      <c r="G457" s="165">
        <v>0.91905075555878435</v>
      </c>
      <c r="H457" s="165">
        <v>-2.2883309357208477</v>
      </c>
    </row>
    <row r="458" spans="1:8">
      <c r="A458" s="164" t="s">
        <v>444</v>
      </c>
      <c r="B458" s="164" t="s">
        <v>302</v>
      </c>
      <c r="C458" s="167">
        <f t="shared" si="7"/>
        <v>0</v>
      </c>
      <c r="D458" s="164">
        <v>0</v>
      </c>
      <c r="E458" s="165">
        <v>-0.23076327029226934</v>
      </c>
      <c r="F458" s="165">
        <v>0.91203290271832604</v>
      </c>
      <c r="G458" s="165">
        <v>0.65015813778635034</v>
      </c>
      <c r="H458" s="165"/>
    </row>
    <row r="459" spans="1:8">
      <c r="A459" s="164" t="s">
        <v>444</v>
      </c>
      <c r="B459" s="164" t="s">
        <v>302</v>
      </c>
      <c r="C459" s="167">
        <f t="shared" si="7"/>
        <v>1</v>
      </c>
      <c r="D459" s="164">
        <v>1</v>
      </c>
      <c r="E459" s="165">
        <v>0.83329023901515775</v>
      </c>
      <c r="F459" s="165">
        <v>0.91203290271832604</v>
      </c>
      <c r="G459" s="165">
        <v>0.34984186221364971</v>
      </c>
      <c r="H459" s="165">
        <v>0.78572930440088196</v>
      </c>
    </row>
    <row r="460" spans="1:8">
      <c r="A460" s="164" t="s">
        <v>444</v>
      </c>
      <c r="B460" s="164" t="s">
        <v>303</v>
      </c>
      <c r="C460" s="167">
        <f t="shared" si="7"/>
        <v>0</v>
      </c>
      <c r="D460" s="164">
        <v>0</v>
      </c>
      <c r="E460" s="165">
        <v>-0.64258184930113682</v>
      </c>
      <c r="F460" s="165">
        <v>0.81367094689922215</v>
      </c>
      <c r="G460" s="165">
        <v>0.41755774815534935</v>
      </c>
      <c r="H460" s="165"/>
    </row>
    <row r="461" spans="1:8">
      <c r="A461" s="164" t="s">
        <v>444</v>
      </c>
      <c r="B461" s="164" t="s">
        <v>303</v>
      </c>
      <c r="C461" s="167">
        <f t="shared" si="7"/>
        <v>1</v>
      </c>
      <c r="D461" s="164">
        <v>1</v>
      </c>
      <c r="E461" s="165">
        <v>0.30856957351465386</v>
      </c>
      <c r="F461" s="165">
        <v>0.81367094689922215</v>
      </c>
      <c r="G461" s="165">
        <v>0.58244225184465059</v>
      </c>
      <c r="H461" s="165">
        <v>-0.3986605919167725</v>
      </c>
    </row>
    <row r="462" spans="1:8">
      <c r="A462" s="164" t="s">
        <v>444</v>
      </c>
      <c r="B462" s="164" t="s">
        <v>305</v>
      </c>
      <c r="C462" s="167">
        <f t="shared" si="7"/>
        <v>0</v>
      </c>
      <c r="D462" s="164">
        <v>0</v>
      </c>
      <c r="E462" s="165">
        <v>-0.43088766463718209</v>
      </c>
      <c r="F462" s="165">
        <v>0.78295539002809056</v>
      </c>
      <c r="G462" s="165">
        <v>0.67306517403089194</v>
      </c>
      <c r="H462" s="165"/>
    </row>
    <row r="463" spans="1:8">
      <c r="A463" s="164" t="s">
        <v>444</v>
      </c>
      <c r="B463" s="164" t="s">
        <v>305</v>
      </c>
      <c r="C463" s="167">
        <f t="shared" si="7"/>
        <v>1</v>
      </c>
      <c r="D463" s="164">
        <v>1</v>
      </c>
      <c r="E463" s="165">
        <v>0.65537370366934022</v>
      </c>
      <c r="F463" s="165">
        <v>0.78295539002809056</v>
      </c>
      <c r="G463" s="165">
        <v>0.32693482596910811</v>
      </c>
      <c r="H463" s="165">
        <v>0.51974133173769721</v>
      </c>
    </row>
    <row r="464" spans="1:8">
      <c r="A464" s="164" t="s">
        <v>444</v>
      </c>
      <c r="B464" s="164" t="s">
        <v>306</v>
      </c>
      <c r="C464" s="167">
        <f t="shared" si="7"/>
        <v>0</v>
      </c>
      <c r="D464" s="164">
        <v>0</v>
      </c>
      <c r="E464" s="165">
        <v>-0.81181174382378063</v>
      </c>
      <c r="F464" s="165">
        <v>0.81220523653397136</v>
      </c>
      <c r="G464" s="165">
        <v>0.31774226541561057</v>
      </c>
      <c r="H464" s="165"/>
    </row>
    <row r="465" spans="1:8">
      <c r="A465" s="164" t="s">
        <v>444</v>
      </c>
      <c r="B465" s="164" t="s">
        <v>306</v>
      </c>
      <c r="C465" s="167">
        <f t="shared" si="7"/>
        <v>1</v>
      </c>
      <c r="D465" s="164">
        <v>1</v>
      </c>
      <c r="E465" s="165">
        <v>0.23495040784075111</v>
      </c>
      <c r="F465" s="165">
        <v>0.81220523653397136</v>
      </c>
      <c r="G465" s="165">
        <v>0.68225773458438954</v>
      </c>
      <c r="H465" s="165">
        <v>-0.77001438841107361</v>
      </c>
    </row>
    <row r="466" spans="1:8">
      <c r="A466" s="164" t="s">
        <v>444</v>
      </c>
      <c r="B466" s="164" t="s">
        <v>308</v>
      </c>
      <c r="C466" s="167">
        <f t="shared" si="7"/>
        <v>0</v>
      </c>
      <c r="D466" s="164">
        <v>0</v>
      </c>
      <c r="E466" s="165">
        <v>-0.81035907958650488</v>
      </c>
      <c r="F466" s="165">
        <v>0.80202849210104332</v>
      </c>
      <c r="G466" s="165">
        <v>0.31881891133475565</v>
      </c>
      <c r="H466" s="165"/>
    </row>
    <row r="467" spans="1:8">
      <c r="A467" s="164" t="s">
        <v>444</v>
      </c>
      <c r="B467" s="164" t="s">
        <v>308</v>
      </c>
      <c r="C467" s="167">
        <f t="shared" si="7"/>
        <v>1</v>
      </c>
      <c r="D467" s="164">
        <v>1</v>
      </c>
      <c r="E467" s="165">
        <v>0.24473354811548165</v>
      </c>
      <c r="F467" s="165">
        <v>0.80202849210104332</v>
      </c>
      <c r="G467" s="165">
        <v>0.68118108866524441</v>
      </c>
      <c r="H467" s="165">
        <v>-0.74567102720621592</v>
      </c>
    </row>
    <row r="468" spans="1:8">
      <c r="A468" s="164" t="s">
        <v>444</v>
      </c>
      <c r="B468" s="164" t="s">
        <v>309</v>
      </c>
      <c r="C468" s="167">
        <f t="shared" si="7"/>
        <v>0</v>
      </c>
      <c r="D468" s="164">
        <v>0</v>
      </c>
      <c r="E468" s="165">
        <v>-0.42127003096528659</v>
      </c>
      <c r="F468" s="165">
        <v>0.96902798035600735</v>
      </c>
      <c r="G468" s="165">
        <v>0.36000822581625314</v>
      </c>
      <c r="H468" s="165"/>
    </row>
    <row r="469" spans="1:8">
      <c r="A469" s="164" t="s">
        <v>444</v>
      </c>
      <c r="B469" s="164" t="s">
        <v>309</v>
      </c>
      <c r="C469" s="167">
        <f t="shared" si="7"/>
        <v>1</v>
      </c>
      <c r="D469" s="164">
        <v>1</v>
      </c>
      <c r="E469" s="165">
        <v>0.43607940451187377</v>
      </c>
      <c r="F469" s="165">
        <v>0.96902798035600735</v>
      </c>
      <c r="G469" s="165">
        <v>0.63999177418374686</v>
      </c>
      <c r="H469" s="165">
        <v>-0.62272597611891478</v>
      </c>
    </row>
    <row r="470" spans="1:8">
      <c r="A470" s="164" t="s">
        <v>444</v>
      </c>
      <c r="B470" s="164" t="s">
        <v>311</v>
      </c>
      <c r="C470" s="167">
        <f t="shared" si="7"/>
        <v>0</v>
      </c>
      <c r="D470" s="164">
        <v>0</v>
      </c>
      <c r="E470" s="165">
        <v>-0.27469514753594032</v>
      </c>
      <c r="F470" s="165">
        <v>0.97564482741605929</v>
      </c>
      <c r="G470" s="165">
        <v>0.47848073910428046</v>
      </c>
      <c r="H470" s="165"/>
    </row>
    <row r="471" spans="1:8">
      <c r="A471" s="164" t="s">
        <v>444</v>
      </c>
      <c r="B471" s="164" t="s">
        <v>311</v>
      </c>
      <c r="C471" s="167">
        <f t="shared" si="7"/>
        <v>1</v>
      </c>
      <c r="D471" s="164">
        <v>1</v>
      </c>
      <c r="E471" s="165">
        <v>0.50375593010004482</v>
      </c>
      <c r="F471" s="165">
        <v>0.97564482741605929</v>
      </c>
      <c r="G471" s="165">
        <v>0.52151926089571954</v>
      </c>
      <c r="H471" s="165">
        <v>9.21111253995964E-3</v>
      </c>
    </row>
    <row r="472" spans="1:8">
      <c r="A472" s="164" t="s">
        <v>444</v>
      </c>
      <c r="B472" s="164" t="s">
        <v>312</v>
      </c>
      <c r="C472" s="167">
        <f t="shared" si="7"/>
        <v>0</v>
      </c>
      <c r="D472" s="164">
        <v>0</v>
      </c>
      <c r="E472" s="165">
        <v>-0.64407620323589398</v>
      </c>
      <c r="F472" s="165">
        <v>0.76577226831737477</v>
      </c>
      <c r="G472" s="165">
        <v>0.44819242862170477</v>
      </c>
      <c r="H472" s="165"/>
    </row>
    <row r="473" spans="1:8">
      <c r="A473" s="164" t="s">
        <v>444</v>
      </c>
      <c r="B473" s="164" t="s">
        <v>312</v>
      </c>
      <c r="C473" s="167">
        <f t="shared" si="7"/>
        <v>1</v>
      </c>
      <c r="D473" s="164">
        <v>1</v>
      </c>
      <c r="E473" s="165">
        <v>0.41121884272742709</v>
      </c>
      <c r="F473" s="165">
        <v>0.76577226831737477</v>
      </c>
      <c r="G473" s="165">
        <v>0.55180757137829528</v>
      </c>
      <c r="H473" s="165">
        <v>-0.23199734177365944</v>
      </c>
    </row>
    <row r="474" spans="1:8">
      <c r="A474" s="164" t="s">
        <v>444</v>
      </c>
      <c r="B474" s="164" t="s">
        <v>314</v>
      </c>
      <c r="C474" s="167">
        <f t="shared" si="7"/>
        <v>0</v>
      </c>
      <c r="D474" s="164">
        <v>0</v>
      </c>
      <c r="E474" s="165">
        <v>-0.55092486424574894</v>
      </c>
      <c r="F474" s="165">
        <v>0.86320227087717605</v>
      </c>
      <c r="G474" s="165">
        <v>0.31063039071455917</v>
      </c>
      <c r="H474" s="165"/>
    </row>
    <row r="475" spans="1:8">
      <c r="A475" s="164" t="s">
        <v>444</v>
      </c>
      <c r="B475" s="164" t="s">
        <v>314</v>
      </c>
      <c r="C475" s="167">
        <f t="shared" si="7"/>
        <v>1</v>
      </c>
      <c r="D475" s="164">
        <v>1</v>
      </c>
      <c r="E475" s="165">
        <v>0.18153080322455795</v>
      </c>
      <c r="F475" s="165">
        <v>0.86320227087717605</v>
      </c>
      <c r="G475" s="165">
        <v>0.68936960928544078</v>
      </c>
      <c r="H475" s="165">
        <v>-0.99565217232025816</v>
      </c>
    </row>
    <row r="476" spans="1:8">
      <c r="A476" s="164" t="s">
        <v>444</v>
      </c>
      <c r="B476" s="164" t="s">
        <v>315</v>
      </c>
      <c r="C476" s="167">
        <f t="shared" si="7"/>
        <v>0</v>
      </c>
      <c r="D476" s="164">
        <v>0</v>
      </c>
      <c r="E476" s="165">
        <v>-0.34626569688496744</v>
      </c>
      <c r="F476" s="165">
        <v>0.93209254765760008</v>
      </c>
      <c r="G476" s="165">
        <v>0.4514479763322769</v>
      </c>
      <c r="H476" s="165"/>
    </row>
    <row r="477" spans="1:8">
      <c r="A477" s="164" t="s">
        <v>444</v>
      </c>
      <c r="B477" s="164" t="s">
        <v>315</v>
      </c>
      <c r="C477" s="167">
        <f t="shared" si="7"/>
        <v>1</v>
      </c>
      <c r="D477" s="164">
        <v>1</v>
      </c>
      <c r="E477" s="165">
        <v>0.57262387925358693</v>
      </c>
      <c r="F477" s="165">
        <v>0.93209254765760008</v>
      </c>
      <c r="G477" s="165">
        <v>0.54855202366772315</v>
      </c>
      <c r="H477" s="165">
        <v>-7.1022212576518501E-2</v>
      </c>
    </row>
    <row r="478" spans="1:8">
      <c r="A478" s="164" t="s">
        <v>444</v>
      </c>
      <c r="B478" s="164" t="s">
        <v>317</v>
      </c>
      <c r="C478" s="167">
        <f t="shared" si="7"/>
        <v>0</v>
      </c>
      <c r="D478" s="164">
        <v>0</v>
      </c>
      <c r="E478" s="165">
        <v>-0.47254401373501148</v>
      </c>
      <c r="F478" s="165">
        <v>0.93116161250192786</v>
      </c>
      <c r="G478" s="165">
        <v>0.31941274023320604</v>
      </c>
      <c r="H478" s="165"/>
    </row>
    <row r="479" spans="1:8">
      <c r="A479" s="164" t="s">
        <v>444</v>
      </c>
      <c r="B479" s="164" t="s">
        <v>317</v>
      </c>
      <c r="C479" s="167">
        <f t="shared" si="7"/>
        <v>1</v>
      </c>
      <c r="D479" s="164">
        <v>1</v>
      </c>
      <c r="E479" s="165">
        <v>0.34387322857960262</v>
      </c>
      <c r="F479" s="165">
        <v>0.93116161250192786</v>
      </c>
      <c r="G479" s="165">
        <v>0.68058725976679402</v>
      </c>
      <c r="H479" s="165">
        <v>-0.86773343810751657</v>
      </c>
    </row>
    <row r="480" spans="1:8">
      <c r="A480" s="164" t="s">
        <v>444</v>
      </c>
      <c r="B480" s="164" t="s">
        <v>319</v>
      </c>
      <c r="C480" s="167">
        <f t="shared" si="7"/>
        <v>0</v>
      </c>
      <c r="D480" s="164">
        <v>0</v>
      </c>
      <c r="E480" s="165">
        <v>-0.73698003440362092</v>
      </c>
      <c r="F480" s="165">
        <v>0.85270151874937139</v>
      </c>
      <c r="G480" s="165">
        <v>0.30695611875922035</v>
      </c>
      <c r="H480" s="165"/>
    </row>
    <row r="481" spans="1:8">
      <c r="A481" s="164" t="s">
        <v>444</v>
      </c>
      <c r="B481" s="164" t="s">
        <v>319</v>
      </c>
      <c r="C481" s="167">
        <f t="shared" si="7"/>
        <v>1</v>
      </c>
      <c r="D481" s="164">
        <v>1</v>
      </c>
      <c r="E481" s="165">
        <v>0.43884848185262559</v>
      </c>
      <c r="F481" s="165">
        <v>0.85270151874937139</v>
      </c>
      <c r="G481" s="165">
        <v>0.69304388124077965</v>
      </c>
      <c r="H481" s="165">
        <v>-0.65266114264016351</v>
      </c>
    </row>
    <row r="482" spans="1:8">
      <c r="A482" s="164" t="s">
        <v>444</v>
      </c>
      <c r="B482" s="164" t="s">
        <v>320</v>
      </c>
      <c r="C482" s="167">
        <f t="shared" si="7"/>
        <v>0</v>
      </c>
      <c r="D482" s="164">
        <v>0</v>
      </c>
      <c r="E482" s="165">
        <v>-0.97605571481594744</v>
      </c>
      <c r="F482" s="165">
        <v>0.81580431477231496</v>
      </c>
      <c r="G482" s="165">
        <v>0.19346869677551501</v>
      </c>
      <c r="H482" s="165"/>
    </row>
    <row r="483" spans="1:8">
      <c r="A483" s="164" t="s">
        <v>444</v>
      </c>
      <c r="B483" s="164" t="s">
        <v>320</v>
      </c>
      <c r="C483" s="167">
        <f t="shared" si="7"/>
        <v>1</v>
      </c>
      <c r="D483" s="164">
        <v>1</v>
      </c>
      <c r="E483" s="165">
        <v>0.1520038587224932</v>
      </c>
      <c r="F483" s="165">
        <v>0.81580431477231496</v>
      </c>
      <c r="G483" s="165">
        <v>0.80653130322448485</v>
      </c>
      <c r="H483" s="165">
        <v>-1.2543024762692969</v>
      </c>
    </row>
    <row r="484" spans="1:8">
      <c r="A484" s="164" t="s">
        <v>444</v>
      </c>
      <c r="B484" s="164" t="s">
        <v>322</v>
      </c>
      <c r="C484" s="167">
        <f t="shared" si="7"/>
        <v>0</v>
      </c>
      <c r="D484" s="164">
        <v>0</v>
      </c>
      <c r="E484" s="165">
        <v>-0.39152211611025128</v>
      </c>
      <c r="F484" s="165">
        <v>0.84128122513064774</v>
      </c>
      <c r="G484" s="165">
        <v>0.58532043933067623</v>
      </c>
      <c r="H484" s="165"/>
    </row>
    <row r="485" spans="1:8">
      <c r="A485" s="164" t="s">
        <v>444</v>
      </c>
      <c r="B485" s="164" t="s">
        <v>322</v>
      </c>
      <c r="C485" s="167">
        <f t="shared" si="7"/>
        <v>1</v>
      </c>
      <c r="D485" s="164">
        <v>1</v>
      </c>
      <c r="E485" s="165">
        <v>0.39876107252747434</v>
      </c>
      <c r="F485" s="165">
        <v>0.84128122513064774</v>
      </c>
      <c r="G485" s="165">
        <v>0.41467956066932371</v>
      </c>
      <c r="H485" s="165">
        <v>0.31228078422891942</v>
      </c>
    </row>
    <row r="486" spans="1:8">
      <c r="A486" s="164" t="s">
        <v>444</v>
      </c>
      <c r="B486" s="164" t="s">
        <v>323</v>
      </c>
      <c r="C486" s="167">
        <f t="shared" si="7"/>
        <v>0</v>
      </c>
      <c r="D486" s="164">
        <v>0</v>
      </c>
      <c r="E486" s="165">
        <v>-0.94905371832784635</v>
      </c>
      <c r="F486" s="165">
        <v>0.79740169070657041</v>
      </c>
      <c r="G486" s="165">
        <v>0.2354502657974101</v>
      </c>
      <c r="H486" s="165"/>
    </row>
    <row r="487" spans="1:8">
      <c r="A487" s="164" t="s">
        <v>444</v>
      </c>
      <c r="B487" s="164" t="s">
        <v>323</v>
      </c>
      <c r="C487" s="167">
        <f t="shared" si="7"/>
        <v>1</v>
      </c>
      <c r="D487" s="164">
        <v>1</v>
      </c>
      <c r="E487" s="165">
        <v>0.25712748670265867</v>
      </c>
      <c r="F487" s="165">
        <v>0.79740169070657041</v>
      </c>
      <c r="G487" s="165">
        <v>0.76454973420258976</v>
      </c>
      <c r="H487" s="165">
        <v>-0.96684450344333428</v>
      </c>
    </row>
    <row r="488" spans="1:8">
      <c r="A488" s="164" t="s">
        <v>444</v>
      </c>
      <c r="B488" s="164" t="s">
        <v>325</v>
      </c>
      <c r="C488" s="167">
        <f t="shared" si="7"/>
        <v>0</v>
      </c>
      <c r="D488" s="164">
        <v>0</v>
      </c>
      <c r="E488" s="165">
        <v>-0.4310037201775011</v>
      </c>
      <c r="F488" s="165">
        <v>0.85157046624650434</v>
      </c>
      <c r="G488" s="165">
        <v>0.51288138361392566</v>
      </c>
      <c r="H488" s="165"/>
    </row>
    <row r="489" spans="1:8">
      <c r="A489" s="164" t="s">
        <v>444</v>
      </c>
      <c r="B489" s="164" t="s">
        <v>325</v>
      </c>
      <c r="C489" s="167">
        <f t="shared" si="7"/>
        <v>1</v>
      </c>
      <c r="D489" s="164">
        <v>1</v>
      </c>
      <c r="E489" s="165">
        <v>0.40154856880803441</v>
      </c>
      <c r="F489" s="165">
        <v>0.85157046624650434</v>
      </c>
      <c r="G489" s="165">
        <v>0.4871186163860744</v>
      </c>
      <c r="H489" s="165">
        <v>3.016228722795513E-2</v>
      </c>
    </row>
    <row r="490" spans="1:8">
      <c r="A490" s="164" t="s">
        <v>444</v>
      </c>
      <c r="B490" s="164" t="s">
        <v>326</v>
      </c>
      <c r="C490" s="167">
        <f t="shared" si="7"/>
        <v>0</v>
      </c>
      <c r="D490" s="164">
        <v>0</v>
      </c>
      <c r="E490" s="165">
        <v>-0.25123233306163772</v>
      </c>
      <c r="F490" s="165">
        <v>0.87187154246990817</v>
      </c>
      <c r="G490" s="165">
        <v>0.73162388186425886</v>
      </c>
      <c r="H490" s="165"/>
    </row>
    <row r="491" spans="1:8">
      <c r="A491" s="164" t="s">
        <v>444</v>
      </c>
      <c r="B491" s="164" t="s">
        <v>326</v>
      </c>
      <c r="C491" s="167">
        <f t="shared" si="7"/>
        <v>1</v>
      </c>
      <c r="D491" s="164">
        <v>1</v>
      </c>
      <c r="E491" s="165">
        <v>0.58989046082328556</v>
      </c>
      <c r="F491" s="165">
        <v>0.87187154246990817</v>
      </c>
      <c r="G491" s="165">
        <v>0.26837611813574108</v>
      </c>
      <c r="H491" s="165">
        <v>1.0756736266373466</v>
      </c>
    </row>
    <row r="492" spans="1:8">
      <c r="A492" s="164" t="s">
        <v>444</v>
      </c>
      <c r="B492" s="164" t="s">
        <v>327</v>
      </c>
      <c r="C492" s="167">
        <f t="shared" si="7"/>
        <v>0</v>
      </c>
      <c r="D492" s="164">
        <v>0</v>
      </c>
      <c r="E492" s="165">
        <v>-0.48563838417508765</v>
      </c>
      <c r="F492" s="165">
        <v>0.78990047759771376</v>
      </c>
      <c r="G492" s="165">
        <v>0.56465387834109371</v>
      </c>
      <c r="H492" s="165"/>
    </row>
    <row r="493" spans="1:8">
      <c r="A493" s="164" t="s">
        <v>444</v>
      </c>
      <c r="B493" s="164" t="s">
        <v>327</v>
      </c>
      <c r="C493" s="167">
        <f t="shared" si="7"/>
        <v>1</v>
      </c>
      <c r="D493" s="164">
        <v>1</v>
      </c>
      <c r="E493" s="165">
        <v>0.57331213980231988</v>
      </c>
      <c r="F493" s="165">
        <v>0.78990047759771376</v>
      </c>
      <c r="G493" s="165">
        <v>0.43534612165890629</v>
      </c>
      <c r="H493" s="165">
        <v>0.19707326916498588</v>
      </c>
    </row>
    <row r="494" spans="1:8">
      <c r="A494" s="164" t="s">
        <v>444</v>
      </c>
      <c r="B494" s="164" t="s">
        <v>329</v>
      </c>
      <c r="C494" s="167">
        <f t="shared" si="7"/>
        <v>0</v>
      </c>
      <c r="D494" s="164">
        <v>0</v>
      </c>
      <c r="E494" s="165">
        <v>-0.41447499552711542</v>
      </c>
      <c r="F494" s="165">
        <v>0.78856390269962673</v>
      </c>
      <c r="G494" s="165">
        <v>0.63304782636679457</v>
      </c>
      <c r="H494" s="165"/>
    </row>
    <row r="495" spans="1:8">
      <c r="A495" s="164" t="s">
        <v>444</v>
      </c>
      <c r="B495" s="164" t="s">
        <v>329</v>
      </c>
      <c r="C495" s="167">
        <f t="shared" si="7"/>
        <v>1</v>
      </c>
      <c r="D495" s="164">
        <v>1</v>
      </c>
      <c r="E495" s="165">
        <v>0.67003785225990986</v>
      </c>
      <c r="F495" s="165">
        <v>0.78856390269962673</v>
      </c>
      <c r="G495" s="165">
        <v>0.36695217363320543</v>
      </c>
      <c r="H495" s="165">
        <v>0.44045134082454235</v>
      </c>
    </row>
    <row r="496" spans="1:8">
      <c r="A496" s="164" t="s">
        <v>444</v>
      </c>
      <c r="B496" s="164" t="s">
        <v>330</v>
      </c>
      <c r="C496" s="167">
        <f t="shared" si="7"/>
        <v>0</v>
      </c>
      <c r="D496" s="164">
        <v>0</v>
      </c>
      <c r="E496" s="165">
        <v>-0.60336584014654282</v>
      </c>
      <c r="F496" s="165">
        <v>0.84428265541757985</v>
      </c>
      <c r="G496" s="165">
        <v>0.34604553591557496</v>
      </c>
      <c r="H496" s="165"/>
    </row>
    <row r="497" spans="1:8">
      <c r="A497" s="164" t="s">
        <v>444</v>
      </c>
      <c r="B497" s="164" t="s">
        <v>330</v>
      </c>
      <c r="C497" s="167">
        <f t="shared" si="7"/>
        <v>1</v>
      </c>
      <c r="D497" s="164">
        <v>1</v>
      </c>
      <c r="E497" s="165">
        <v>0.29402873956574033</v>
      </c>
      <c r="F497" s="165">
        <v>0.84428265541757985</v>
      </c>
      <c r="G497" s="165">
        <v>0.65395446408442515</v>
      </c>
      <c r="H497" s="165">
        <v>-0.66022356425189332</v>
      </c>
    </row>
    <row r="498" spans="1:8">
      <c r="A498" s="164" t="s">
        <v>444</v>
      </c>
      <c r="B498" s="164" t="s">
        <v>332</v>
      </c>
      <c r="C498" s="167">
        <f t="shared" si="7"/>
        <v>0</v>
      </c>
      <c r="D498" s="164">
        <v>0</v>
      </c>
      <c r="E498" s="165">
        <v>-0.3243174597744885</v>
      </c>
      <c r="F498" s="165">
        <v>0.84992147572239007</v>
      </c>
      <c r="G498" s="165">
        <v>0.63001717104279797</v>
      </c>
      <c r="H498" s="165"/>
    </row>
    <row r="499" spans="1:8">
      <c r="A499" s="164" t="s">
        <v>444</v>
      </c>
      <c r="B499" s="164" t="s">
        <v>332</v>
      </c>
      <c r="C499" s="167">
        <f t="shared" si="7"/>
        <v>1</v>
      </c>
      <c r="D499" s="164">
        <v>1</v>
      </c>
      <c r="E499" s="165">
        <v>0.52388568373139577</v>
      </c>
      <c r="F499" s="165">
        <v>0.84992147572239007</v>
      </c>
      <c r="G499" s="165">
        <v>0.36998282895720208</v>
      </c>
      <c r="H499" s="165">
        <v>0.55310572563297922</v>
      </c>
    </row>
    <row r="500" spans="1:8">
      <c r="A500" s="164" t="s">
        <v>444</v>
      </c>
      <c r="B500" s="164" t="s">
        <v>333</v>
      </c>
      <c r="C500" s="167">
        <f t="shared" si="7"/>
        <v>0</v>
      </c>
      <c r="D500" s="164">
        <v>0</v>
      </c>
      <c r="E500" s="165">
        <v>-0.93649276527296199</v>
      </c>
      <c r="F500" s="165">
        <v>0.83359308180246083</v>
      </c>
      <c r="G500" s="165">
        <v>0.18954404555943699</v>
      </c>
      <c r="H500" s="165"/>
    </row>
    <row r="501" spans="1:8">
      <c r="A501" s="164" t="s">
        <v>444</v>
      </c>
      <c r="B501" s="164" t="s">
        <v>333</v>
      </c>
      <c r="C501" s="167">
        <f t="shared" si="7"/>
        <v>1</v>
      </c>
      <c r="D501" s="164">
        <v>1</v>
      </c>
      <c r="E501" s="165">
        <v>0.20314771338132967</v>
      </c>
      <c r="F501" s="165">
        <v>0.83359308180246083</v>
      </c>
      <c r="G501" s="165">
        <v>0.81045595444056306</v>
      </c>
      <c r="H501" s="165">
        <v>-1.2526009759765024</v>
      </c>
    </row>
    <row r="502" spans="1:8">
      <c r="A502" s="164" t="s">
        <v>444</v>
      </c>
      <c r="B502" s="164" t="s">
        <v>334</v>
      </c>
      <c r="C502" s="167">
        <f t="shared" si="7"/>
        <v>0</v>
      </c>
      <c r="D502" s="164">
        <v>0</v>
      </c>
      <c r="E502" s="165">
        <v>-1.0532467621248922</v>
      </c>
      <c r="F502" s="165">
        <v>0.90994067801280787</v>
      </c>
      <c r="G502" s="165">
        <v>9.4045421204488874E-2</v>
      </c>
      <c r="H502" s="165"/>
    </row>
    <row r="503" spans="1:8">
      <c r="A503" s="164" t="s">
        <v>444</v>
      </c>
      <c r="B503" s="164" t="s">
        <v>334</v>
      </c>
      <c r="C503" s="167">
        <f t="shared" si="7"/>
        <v>1</v>
      </c>
      <c r="D503" s="164">
        <v>1</v>
      </c>
      <c r="E503" s="165">
        <v>7.3885348768632161E-2</v>
      </c>
      <c r="F503" s="165">
        <v>0.90994067801280787</v>
      </c>
      <c r="G503" s="165">
        <v>0.90595457879551122</v>
      </c>
      <c r="H503" s="165">
        <v>-2.1537065138363496</v>
      </c>
    </row>
    <row r="504" spans="1:8">
      <c r="A504" s="164" t="s">
        <v>444</v>
      </c>
      <c r="B504" s="164" t="s">
        <v>336</v>
      </c>
      <c r="C504" s="167">
        <f t="shared" si="7"/>
        <v>0</v>
      </c>
      <c r="D504" s="164">
        <v>0</v>
      </c>
      <c r="E504" s="165">
        <v>-0.51783597361192912</v>
      </c>
      <c r="F504" s="165">
        <v>0.85455919116680623</v>
      </c>
      <c r="G504" s="165">
        <v>0.46561539625227355</v>
      </c>
      <c r="H504" s="165"/>
    </row>
    <row r="505" spans="1:8">
      <c r="A505" s="164" t="s">
        <v>444</v>
      </c>
      <c r="B505" s="164" t="s">
        <v>336</v>
      </c>
      <c r="C505" s="167">
        <f t="shared" si="7"/>
        <v>1</v>
      </c>
      <c r="D505" s="164">
        <v>1</v>
      </c>
      <c r="E505" s="165">
        <v>0.39307006323106863</v>
      </c>
      <c r="F505" s="165">
        <v>0.85455919116680623</v>
      </c>
      <c r="G505" s="165">
        <v>0.53438460374772645</v>
      </c>
      <c r="H505" s="165">
        <v>-0.17282152237067142</v>
      </c>
    </row>
    <row r="506" spans="1:8">
      <c r="A506" s="164" t="s">
        <v>444</v>
      </c>
      <c r="B506" s="164" t="s">
        <v>337</v>
      </c>
      <c r="C506" s="167">
        <f t="shared" si="7"/>
        <v>0</v>
      </c>
      <c r="D506" s="164">
        <v>0</v>
      </c>
      <c r="E506" s="165">
        <v>-0.23701159263062321</v>
      </c>
      <c r="F506" s="165">
        <v>0.93343685825001133</v>
      </c>
      <c r="G506" s="165">
        <v>0.60773511482984155</v>
      </c>
      <c r="H506" s="165"/>
    </row>
    <row r="507" spans="1:8">
      <c r="A507" s="164" t="s">
        <v>444</v>
      </c>
      <c r="B507" s="164" t="s">
        <v>337</v>
      </c>
      <c r="C507" s="167">
        <f t="shared" si="7"/>
        <v>1</v>
      </c>
      <c r="D507" s="164">
        <v>1</v>
      </c>
      <c r="E507" s="165">
        <v>0.28914048781754859</v>
      </c>
      <c r="F507" s="165">
        <v>0.93343685825001133</v>
      </c>
      <c r="G507" s="165">
        <v>0.39226488517015845</v>
      </c>
      <c r="H507" s="165">
        <v>0.75106130482688371</v>
      </c>
    </row>
    <row r="508" spans="1:8">
      <c r="A508" s="164" t="s">
        <v>444</v>
      </c>
      <c r="B508" s="164" t="s">
        <v>338</v>
      </c>
      <c r="C508" s="167">
        <f t="shared" si="7"/>
        <v>0</v>
      </c>
      <c r="D508" s="164">
        <v>0</v>
      </c>
      <c r="E508" s="165">
        <v>-0.56677939943897337</v>
      </c>
      <c r="F508" s="165">
        <v>0.79776739059188173</v>
      </c>
      <c r="G508" s="165">
        <v>0.51164528932838582</v>
      </c>
      <c r="H508" s="165"/>
    </row>
    <row r="509" spans="1:8">
      <c r="A509" s="164" t="s">
        <v>444</v>
      </c>
      <c r="B509" s="164" t="s">
        <v>338</v>
      </c>
      <c r="C509" s="167">
        <f t="shared" si="7"/>
        <v>1</v>
      </c>
      <c r="D509" s="164">
        <v>1</v>
      </c>
      <c r="E509" s="165">
        <v>0.53076487568310948</v>
      </c>
      <c r="F509" s="165">
        <v>0.79776739059188173</v>
      </c>
      <c r="G509" s="165">
        <v>0.48835471067161429</v>
      </c>
      <c r="H509" s="165">
        <v>9.0086314184453856E-3</v>
      </c>
    </row>
    <row r="510" spans="1:8">
      <c r="A510" s="164" t="s">
        <v>444</v>
      </c>
      <c r="B510" s="164" t="s">
        <v>339</v>
      </c>
      <c r="C510" s="167">
        <f t="shared" si="7"/>
        <v>0</v>
      </c>
      <c r="D510" s="164">
        <v>0</v>
      </c>
      <c r="E510" s="165">
        <v>-0.41986850143895621</v>
      </c>
      <c r="F510" s="165">
        <v>0.84441130731534275</v>
      </c>
      <c r="G510" s="165">
        <v>0.53258691367212285</v>
      </c>
      <c r="H510" s="165"/>
    </row>
    <row r="511" spans="1:8">
      <c r="A511" s="164" t="s">
        <v>444</v>
      </c>
      <c r="B511" s="164" t="s">
        <v>339</v>
      </c>
      <c r="C511" s="167">
        <f t="shared" si="7"/>
        <v>1</v>
      </c>
      <c r="D511" s="164">
        <v>1</v>
      </c>
      <c r="E511" s="165">
        <v>0.53150303167524271</v>
      </c>
      <c r="F511" s="165">
        <v>0.84441130731534275</v>
      </c>
      <c r="G511" s="165">
        <v>0.4674130863278772</v>
      </c>
      <c r="H511" s="165">
        <v>0.15364842248864435</v>
      </c>
    </row>
    <row r="512" spans="1:8">
      <c r="A512" s="164" t="s">
        <v>444</v>
      </c>
      <c r="B512" s="164" t="s">
        <v>341</v>
      </c>
      <c r="C512" s="167">
        <f t="shared" si="7"/>
        <v>0</v>
      </c>
      <c r="D512" s="164">
        <v>0</v>
      </c>
      <c r="E512" s="165">
        <v>-0.73771892093905567</v>
      </c>
      <c r="F512" s="165">
        <v>0.73412304018593644</v>
      </c>
      <c r="G512" s="165">
        <v>0.40240004680893032</v>
      </c>
      <c r="H512" s="165"/>
    </row>
    <row r="513" spans="1:8">
      <c r="A513" s="164" t="s">
        <v>444</v>
      </c>
      <c r="B513" s="164" t="s">
        <v>341</v>
      </c>
      <c r="C513" s="167">
        <f t="shared" si="7"/>
        <v>1</v>
      </c>
      <c r="D513" s="164">
        <v>1</v>
      </c>
      <c r="E513" s="165">
        <v>0.5416752202054993</v>
      </c>
      <c r="F513" s="165">
        <v>0.73412304018593644</v>
      </c>
      <c r="G513" s="165">
        <v>0.59759995319106973</v>
      </c>
      <c r="H513" s="165">
        <v>-0.26461310110596864</v>
      </c>
    </row>
    <row r="514" spans="1:8">
      <c r="A514" s="164" t="s">
        <v>444</v>
      </c>
      <c r="B514" s="164" t="s">
        <v>342</v>
      </c>
      <c r="C514" s="167">
        <f t="shared" si="7"/>
        <v>0</v>
      </c>
      <c r="D514" s="164">
        <v>0</v>
      </c>
      <c r="E514" s="165">
        <v>-0.69875601555616063</v>
      </c>
      <c r="F514" s="165">
        <v>0.84444713009490979</v>
      </c>
      <c r="G514" s="165">
        <v>0.2942037013056501</v>
      </c>
      <c r="H514" s="165"/>
    </row>
    <row r="515" spans="1:8">
      <c r="A515" s="164" t="s">
        <v>444</v>
      </c>
      <c r="B515" s="164" t="s">
        <v>342</v>
      </c>
      <c r="C515" s="167">
        <f t="shared" si="7"/>
        <v>1</v>
      </c>
      <c r="D515" s="164">
        <v>1</v>
      </c>
      <c r="E515" s="165">
        <v>0.32930686153785482</v>
      </c>
      <c r="F515" s="165">
        <v>0.84444713009490979</v>
      </c>
      <c r="G515" s="165">
        <v>0.70579629869435001</v>
      </c>
      <c r="H515" s="165">
        <v>-0.79168481767744481</v>
      </c>
    </row>
    <row r="516" spans="1:8">
      <c r="A516" s="164" t="s">
        <v>444</v>
      </c>
      <c r="B516" s="164" t="s">
        <v>343</v>
      </c>
      <c r="C516" s="167">
        <f t="shared" ref="C516:C579" si="8">IF(AND(B516=B515,D516=0.5),1,IF(AND(B516=B515,D515=0.5),2,D516))</f>
        <v>0</v>
      </c>
      <c r="D516" s="164">
        <v>0</v>
      </c>
      <c r="E516" s="165">
        <v>-0.16625586727853289</v>
      </c>
      <c r="F516" s="165">
        <v>0.92397468227656421</v>
      </c>
      <c r="G516" s="165">
        <v>0.70152679713019728</v>
      </c>
      <c r="H516" s="165"/>
    </row>
    <row r="517" spans="1:8">
      <c r="A517" s="164" t="s">
        <v>444</v>
      </c>
      <c r="B517" s="164" t="s">
        <v>343</v>
      </c>
      <c r="C517" s="167">
        <f t="shared" si="8"/>
        <v>1</v>
      </c>
      <c r="D517" s="164">
        <v>1</v>
      </c>
      <c r="E517" s="165">
        <v>0.47043539657227756</v>
      </c>
      <c r="F517" s="165">
        <v>0.92397468227656421</v>
      </c>
      <c r="G517" s="165">
        <v>0.29847320286980283</v>
      </c>
      <c r="H517" s="165">
        <v>1.2979811091341926</v>
      </c>
    </row>
    <row r="518" spans="1:8">
      <c r="A518" s="164" t="s">
        <v>444</v>
      </c>
      <c r="B518" s="164" t="s">
        <v>344</v>
      </c>
      <c r="C518" s="167">
        <f t="shared" si="8"/>
        <v>0</v>
      </c>
      <c r="D518" s="164">
        <v>0</v>
      </c>
      <c r="E518" s="165">
        <v>-0.83109161269136844</v>
      </c>
      <c r="F518" s="165">
        <v>0.86201668021909716</v>
      </c>
      <c r="G518" s="165">
        <v>0.23988786456395675</v>
      </c>
      <c r="H518" s="165"/>
    </row>
    <row r="519" spans="1:8">
      <c r="A519" s="164" t="s">
        <v>444</v>
      </c>
      <c r="B519" s="164" t="s">
        <v>344</v>
      </c>
      <c r="C519" s="167">
        <f t="shared" si="8"/>
        <v>1</v>
      </c>
      <c r="D519" s="164">
        <v>1</v>
      </c>
      <c r="E519" s="165">
        <v>0.20856364905748959</v>
      </c>
      <c r="F519" s="165">
        <v>0.86201668021909716</v>
      </c>
      <c r="G519" s="165">
        <v>0.76011213543604328</v>
      </c>
      <c r="H519" s="165">
        <v>-1.1355580246878711</v>
      </c>
    </row>
    <row r="520" spans="1:8">
      <c r="A520" s="164" t="s">
        <v>444</v>
      </c>
      <c r="B520" s="164" t="s">
        <v>346</v>
      </c>
      <c r="C520" s="167">
        <f t="shared" si="8"/>
        <v>0</v>
      </c>
      <c r="D520" s="164">
        <v>0</v>
      </c>
      <c r="E520" s="165">
        <v>-0.33957934283502228</v>
      </c>
      <c r="F520" s="165">
        <v>0.91345511828771908</v>
      </c>
      <c r="G520" s="165">
        <v>0.52136652888149815</v>
      </c>
      <c r="H520" s="165"/>
    </row>
    <row r="521" spans="1:8">
      <c r="A521" s="164" t="s">
        <v>444</v>
      </c>
      <c r="B521" s="164" t="s">
        <v>346</v>
      </c>
      <c r="C521" s="167">
        <f t="shared" si="8"/>
        <v>1</v>
      </c>
      <c r="D521" s="164">
        <v>1</v>
      </c>
      <c r="E521" s="165">
        <v>0.29747529669247202</v>
      </c>
      <c r="F521" s="165">
        <v>0.91345511828771908</v>
      </c>
      <c r="G521" s="165">
        <v>0.47863347111850191</v>
      </c>
      <c r="H521" s="165">
        <v>9.0957842573635955E-2</v>
      </c>
    </row>
    <row r="522" spans="1:8">
      <c r="A522" s="164" t="s">
        <v>444</v>
      </c>
      <c r="B522" s="164" t="s">
        <v>347</v>
      </c>
      <c r="C522" s="167">
        <f t="shared" si="8"/>
        <v>0</v>
      </c>
      <c r="D522" s="164">
        <v>0</v>
      </c>
      <c r="E522" s="165">
        <v>-0.62450383085219652</v>
      </c>
      <c r="F522" s="165">
        <v>0.91789088172530442</v>
      </c>
      <c r="G522" s="165">
        <v>0.2111967925338169</v>
      </c>
      <c r="H522" s="165"/>
    </row>
    <row r="523" spans="1:8">
      <c r="A523" s="164" t="s">
        <v>444</v>
      </c>
      <c r="B523" s="164" t="s">
        <v>347</v>
      </c>
      <c r="C523" s="167">
        <f t="shared" si="8"/>
        <v>1</v>
      </c>
      <c r="D523" s="164">
        <v>1</v>
      </c>
      <c r="E523" s="165">
        <v>0.12326209586235896</v>
      </c>
      <c r="F523" s="165">
        <v>0.91789088172530442</v>
      </c>
      <c r="G523" s="165">
        <v>0.78880320746618304</v>
      </c>
      <c r="H523" s="165">
        <v>-1.7353311653549917</v>
      </c>
    </row>
    <row r="524" spans="1:8">
      <c r="A524" s="164" t="s">
        <v>444</v>
      </c>
      <c r="B524" s="164" t="s">
        <v>348</v>
      </c>
      <c r="C524" s="167">
        <f t="shared" si="8"/>
        <v>0</v>
      </c>
      <c r="D524" s="164">
        <v>0</v>
      </c>
      <c r="E524" s="165">
        <v>-0.99789563108467549</v>
      </c>
      <c r="F524" s="165">
        <v>0.77617161463051043</v>
      </c>
      <c r="G524" s="165">
        <v>0.25467433274353046</v>
      </c>
      <c r="H524" s="165"/>
    </row>
    <row r="525" spans="1:8">
      <c r="A525" s="164" t="s">
        <v>444</v>
      </c>
      <c r="B525" s="164" t="s">
        <v>348</v>
      </c>
      <c r="C525" s="167">
        <f t="shared" si="8"/>
        <v>1</v>
      </c>
      <c r="D525" s="164">
        <v>0.5</v>
      </c>
      <c r="E525" s="165">
        <v>-0.43656465832008828</v>
      </c>
      <c r="F525" s="165">
        <v>0.77617161463051043</v>
      </c>
      <c r="G525" s="165">
        <v>3.1513608889190678E-2</v>
      </c>
      <c r="H525" s="165">
        <v>1.5253740209153186</v>
      </c>
    </row>
    <row r="526" spans="1:8">
      <c r="A526" s="164" t="s">
        <v>444</v>
      </c>
      <c r="B526" s="164" t="s">
        <v>348</v>
      </c>
      <c r="C526" s="167">
        <f t="shared" si="8"/>
        <v>2</v>
      </c>
      <c r="D526" s="164">
        <v>1</v>
      </c>
      <c r="E526" s="165">
        <v>0.32382521665169361</v>
      </c>
      <c r="F526" s="165">
        <v>0.77617161463051043</v>
      </c>
      <c r="G526" s="165">
        <v>0.7138120583672789</v>
      </c>
      <c r="H526" s="165">
        <v>-2.5284447655198679</v>
      </c>
    </row>
    <row r="527" spans="1:8">
      <c r="A527" s="164" t="s">
        <v>444</v>
      </c>
      <c r="B527" s="164" t="s">
        <v>349</v>
      </c>
      <c r="C527" s="167">
        <f t="shared" si="8"/>
        <v>0</v>
      </c>
      <c r="D527" s="164">
        <v>0</v>
      </c>
      <c r="E527" s="165">
        <v>-0.32566671261512026</v>
      </c>
      <c r="F527" s="165">
        <v>0.88469875054904312</v>
      </c>
      <c r="G527" s="165">
        <v>0.56306739982036047</v>
      </c>
      <c r="H527" s="165"/>
    </row>
    <row r="528" spans="1:8">
      <c r="A528" s="164" t="s">
        <v>444</v>
      </c>
      <c r="B528" s="164" t="s">
        <v>349</v>
      </c>
      <c r="C528" s="167">
        <f t="shared" si="8"/>
        <v>1</v>
      </c>
      <c r="D528" s="164">
        <v>1</v>
      </c>
      <c r="E528" s="165">
        <v>0.35818822032112491</v>
      </c>
      <c r="F528" s="165">
        <v>0.88469875054904312</v>
      </c>
      <c r="G528" s="165">
        <v>0.43693260017963959</v>
      </c>
      <c r="H528" s="165">
        <v>0.30653666936039436</v>
      </c>
    </row>
    <row r="529" spans="1:8">
      <c r="A529" s="164" t="s">
        <v>444</v>
      </c>
      <c r="B529" s="164" t="s">
        <v>351</v>
      </c>
      <c r="C529" s="167">
        <f t="shared" si="8"/>
        <v>0</v>
      </c>
      <c r="D529" s="164">
        <v>0</v>
      </c>
      <c r="E529" s="165">
        <v>-0.46377492042303747</v>
      </c>
      <c r="F529" s="165">
        <v>0.88073009850265227</v>
      </c>
      <c r="G529" s="165">
        <v>0.39003477623587385</v>
      </c>
      <c r="H529" s="165"/>
    </row>
    <row r="530" spans="1:8">
      <c r="A530" s="164" t="s">
        <v>444</v>
      </c>
      <c r="B530" s="164" t="s">
        <v>351</v>
      </c>
      <c r="C530" s="167">
        <f t="shared" si="8"/>
        <v>1</v>
      </c>
      <c r="D530" s="164">
        <v>1</v>
      </c>
      <c r="E530" s="165">
        <v>0.25250644248032644</v>
      </c>
      <c r="F530" s="165">
        <v>0.88073009850265227</v>
      </c>
      <c r="G530" s="165">
        <v>0.6099652237641261</v>
      </c>
      <c r="H530" s="165">
        <v>-0.58988558824622517</v>
      </c>
    </row>
    <row r="531" spans="1:8">
      <c r="A531" s="164" t="s">
        <v>444</v>
      </c>
      <c r="B531" s="164" t="s">
        <v>352</v>
      </c>
      <c r="C531" s="167">
        <f t="shared" si="8"/>
        <v>0</v>
      </c>
      <c r="D531" s="164">
        <v>0</v>
      </c>
      <c r="E531" s="165">
        <v>-0.92542981627312026</v>
      </c>
      <c r="F531" s="165">
        <v>0.82548860338533947</v>
      </c>
      <c r="G531" s="165">
        <v>0.21130104057748084</v>
      </c>
      <c r="H531" s="165"/>
    </row>
    <row r="532" spans="1:8">
      <c r="A532" s="164" t="s">
        <v>444</v>
      </c>
      <c r="B532" s="164" t="s">
        <v>352</v>
      </c>
      <c r="C532" s="167">
        <f t="shared" si="8"/>
        <v>1</v>
      </c>
      <c r="D532" s="164">
        <v>1</v>
      </c>
      <c r="E532" s="165">
        <v>0.21386624455778067</v>
      </c>
      <c r="F532" s="165">
        <v>0.82548860338533947</v>
      </c>
      <c r="G532" s="165">
        <v>0.78869895942251911</v>
      </c>
      <c r="H532" s="165">
        <v>-1.1435611466709399</v>
      </c>
    </row>
    <row r="533" spans="1:8">
      <c r="A533" s="164" t="s">
        <v>444</v>
      </c>
      <c r="B533" s="164" t="s">
        <v>353</v>
      </c>
      <c r="C533" s="167">
        <f t="shared" si="8"/>
        <v>0</v>
      </c>
      <c r="D533" s="164">
        <v>0</v>
      </c>
      <c r="E533" s="165">
        <v>-1.2407177852308382</v>
      </c>
      <c r="F533" s="165">
        <v>0.87951602042704957</v>
      </c>
      <c r="G533" s="165">
        <v>0.11510992440162138</v>
      </c>
      <c r="H533" s="165"/>
    </row>
    <row r="534" spans="1:8">
      <c r="A534" s="164" t="s">
        <v>444</v>
      </c>
      <c r="B534" s="164" t="s">
        <v>353</v>
      </c>
      <c r="C534" s="167">
        <f t="shared" si="8"/>
        <v>1</v>
      </c>
      <c r="D534" s="164">
        <v>1</v>
      </c>
      <c r="E534" s="165">
        <v>0.2642592661871902</v>
      </c>
      <c r="F534" s="165">
        <v>0.87951602042704957</v>
      </c>
      <c r="G534" s="165">
        <v>0.88489007559837862</v>
      </c>
      <c r="H534" s="165">
        <v>-1.5365580221437602</v>
      </c>
    </row>
    <row r="535" spans="1:8">
      <c r="A535" s="164" t="s">
        <v>444</v>
      </c>
      <c r="B535" s="164" t="s">
        <v>355</v>
      </c>
      <c r="C535" s="167">
        <f t="shared" si="8"/>
        <v>0</v>
      </c>
      <c r="D535" s="164">
        <v>0</v>
      </c>
      <c r="E535" s="165">
        <v>-0.97587546121845714</v>
      </c>
      <c r="F535" s="165">
        <v>0.8466545748547657</v>
      </c>
      <c r="G535" s="165">
        <v>0.20160749914282064</v>
      </c>
      <c r="H535" s="165"/>
    </row>
    <row r="536" spans="1:8">
      <c r="A536" s="164" t="s">
        <v>444</v>
      </c>
      <c r="B536" s="164" t="s">
        <v>355</v>
      </c>
      <c r="C536" s="167">
        <f t="shared" si="8"/>
        <v>1</v>
      </c>
      <c r="D536" s="164">
        <v>1</v>
      </c>
      <c r="E536" s="165">
        <v>0.36043084381984053</v>
      </c>
      <c r="F536" s="165">
        <v>0.8466545748547657</v>
      </c>
      <c r="G536" s="165">
        <v>0.79839250085717939</v>
      </c>
      <c r="H536" s="165">
        <v>-1.0459877551217605</v>
      </c>
    </row>
    <row r="537" spans="1:8">
      <c r="A537" s="164" t="s">
        <v>444</v>
      </c>
      <c r="B537" s="164" t="s">
        <v>356</v>
      </c>
      <c r="C537" s="167">
        <f t="shared" si="8"/>
        <v>0</v>
      </c>
      <c r="D537" s="164">
        <v>0</v>
      </c>
      <c r="E537" s="165">
        <v>-0.30413645416769364</v>
      </c>
      <c r="F537" s="165">
        <v>0.91948912381163039</v>
      </c>
      <c r="G537" s="165">
        <v>0.55109187546927774</v>
      </c>
      <c r="H537" s="165"/>
    </row>
    <row r="538" spans="1:8">
      <c r="A538" s="164" t="s">
        <v>444</v>
      </c>
      <c r="B538" s="164" t="s">
        <v>356</v>
      </c>
      <c r="C538" s="167">
        <f t="shared" si="8"/>
        <v>1</v>
      </c>
      <c r="D538" s="164">
        <v>1</v>
      </c>
      <c r="E538" s="165">
        <v>0.30515491751785906</v>
      </c>
      <c r="F538" s="165">
        <v>0.91948912381163039</v>
      </c>
      <c r="G538" s="165">
        <v>0.44890812453072226</v>
      </c>
      <c r="H538" s="165">
        <v>0.28508534885024223</v>
      </c>
    </row>
    <row r="539" spans="1:8">
      <c r="A539" s="164" t="s">
        <v>444</v>
      </c>
      <c r="B539" s="164" t="s">
        <v>358</v>
      </c>
      <c r="C539" s="167">
        <f t="shared" si="8"/>
        <v>0</v>
      </c>
      <c r="D539" s="164">
        <v>0</v>
      </c>
      <c r="E539" s="165">
        <v>-0.38744177806905172</v>
      </c>
      <c r="F539" s="165">
        <v>0.87561280180560275</v>
      </c>
      <c r="G539" s="165">
        <v>0.48459003407049228</v>
      </c>
      <c r="H539" s="165"/>
    </row>
    <row r="540" spans="1:8">
      <c r="A540" s="164" t="s">
        <v>444</v>
      </c>
      <c r="B540" s="164" t="s">
        <v>358</v>
      </c>
      <c r="C540" s="167">
        <f t="shared" si="8"/>
        <v>1</v>
      </c>
      <c r="D540" s="164">
        <v>1</v>
      </c>
      <c r="E540" s="165">
        <v>0.33597868586977425</v>
      </c>
      <c r="F540" s="165">
        <v>0.87561280180560275</v>
      </c>
      <c r="G540" s="165">
        <v>0.51540996592950772</v>
      </c>
      <c r="H540" s="165">
        <v>-9.1079598582953253E-2</v>
      </c>
    </row>
    <row r="541" spans="1:8">
      <c r="A541" s="164" t="s">
        <v>444</v>
      </c>
      <c r="B541" s="164" t="s">
        <v>359</v>
      </c>
      <c r="C541" s="167">
        <f t="shared" si="8"/>
        <v>0</v>
      </c>
      <c r="D541" s="164">
        <v>0</v>
      </c>
      <c r="E541" s="165">
        <v>-0.15754201108235644</v>
      </c>
      <c r="F541" s="165">
        <v>0.89785217086444613</v>
      </c>
      <c r="G541" s="165">
        <v>0.83208294770061741</v>
      </c>
      <c r="H541" s="165"/>
    </row>
    <row r="542" spans="1:8">
      <c r="A542" s="164" t="s">
        <v>444</v>
      </c>
      <c r="B542" s="164" t="s">
        <v>359</v>
      </c>
      <c r="C542" s="167">
        <f t="shared" si="8"/>
        <v>1</v>
      </c>
      <c r="D542" s="164">
        <v>1</v>
      </c>
      <c r="E542" s="165">
        <v>0.67077202444546402</v>
      </c>
      <c r="F542" s="165">
        <v>0.89785217086444613</v>
      </c>
      <c r="G542" s="165">
        <v>0.1679170522993827</v>
      </c>
      <c r="H542" s="165">
        <v>1.8142296589099938</v>
      </c>
    </row>
    <row r="543" spans="1:8">
      <c r="A543" s="164" t="s">
        <v>444</v>
      </c>
      <c r="B543" s="164" t="s">
        <v>360</v>
      </c>
      <c r="C543" s="167">
        <f t="shared" si="8"/>
        <v>0</v>
      </c>
      <c r="D543" s="164">
        <v>0</v>
      </c>
      <c r="E543" s="165">
        <v>-0.87720298131475416</v>
      </c>
      <c r="F543" s="165">
        <v>0.85874226871914638</v>
      </c>
      <c r="G543" s="165">
        <v>0.17830771469504797</v>
      </c>
      <c r="H543" s="165"/>
    </row>
    <row r="544" spans="1:8">
      <c r="A544" s="164" t="s">
        <v>444</v>
      </c>
      <c r="B544" s="164" t="s">
        <v>360</v>
      </c>
      <c r="C544" s="167">
        <f t="shared" si="8"/>
        <v>1</v>
      </c>
      <c r="D544" s="164">
        <v>1</v>
      </c>
      <c r="E544" s="165">
        <v>0.20359833458735588</v>
      </c>
      <c r="F544" s="165">
        <v>0.85874226871914638</v>
      </c>
      <c r="G544" s="165">
        <v>0.82169228530495209</v>
      </c>
      <c r="H544" s="165">
        <v>-1.3792685831556202</v>
      </c>
    </row>
    <row r="545" spans="1:8">
      <c r="A545" s="164" t="s">
        <v>444</v>
      </c>
      <c r="B545" s="164" t="s">
        <v>362</v>
      </c>
      <c r="C545" s="167">
        <f t="shared" si="8"/>
        <v>0</v>
      </c>
      <c r="D545" s="164">
        <v>0</v>
      </c>
      <c r="E545" s="165">
        <v>-1.0853627648136959</v>
      </c>
      <c r="F545" s="165">
        <v>0.76423085432820015</v>
      </c>
      <c r="G545" s="165">
        <v>0.21259006771452671</v>
      </c>
      <c r="H545" s="165"/>
    </row>
    <row r="546" spans="1:8">
      <c r="A546" s="164" t="s">
        <v>444</v>
      </c>
      <c r="B546" s="164" t="s">
        <v>362</v>
      </c>
      <c r="C546" s="167">
        <f t="shared" si="8"/>
        <v>1</v>
      </c>
      <c r="D546" s="164">
        <v>1</v>
      </c>
      <c r="E546" s="165">
        <v>0.30939273912391835</v>
      </c>
      <c r="F546" s="165">
        <v>0.76423085432820015</v>
      </c>
      <c r="G546" s="165">
        <v>0.78740993228547329</v>
      </c>
      <c r="H546" s="165">
        <v>-0.93628448871103453</v>
      </c>
    </row>
    <row r="547" spans="1:8">
      <c r="A547" s="164" t="s">
        <v>444</v>
      </c>
      <c r="B547" s="164" t="s">
        <v>363</v>
      </c>
      <c r="C547" s="167">
        <f t="shared" si="8"/>
        <v>0</v>
      </c>
      <c r="D547" s="164">
        <v>0</v>
      </c>
      <c r="E547" s="165">
        <v>-0.30090787692088794</v>
      </c>
      <c r="F547" s="165">
        <v>0.80120246960376174</v>
      </c>
      <c r="G547" s="165">
        <v>0.73057157790934435</v>
      </c>
      <c r="H547" s="165"/>
    </row>
    <row r="548" spans="1:8">
      <c r="A548" s="164" t="s">
        <v>444</v>
      </c>
      <c r="B548" s="164" t="s">
        <v>363</v>
      </c>
      <c r="C548" s="167">
        <f t="shared" si="8"/>
        <v>1</v>
      </c>
      <c r="D548" s="164">
        <v>1</v>
      </c>
      <c r="E548" s="165">
        <v>0.86745193985351809</v>
      </c>
      <c r="F548" s="165">
        <v>0.80120246960376174</v>
      </c>
      <c r="G548" s="165">
        <v>0.26942842209065559</v>
      </c>
      <c r="H548" s="165">
        <v>0.83133630974170358</v>
      </c>
    </row>
    <row r="549" spans="1:8">
      <c r="A549" s="164" t="s">
        <v>444</v>
      </c>
      <c r="B549" s="164" t="s">
        <v>364</v>
      </c>
      <c r="C549" s="167">
        <f t="shared" si="8"/>
        <v>0</v>
      </c>
      <c r="D549" s="164">
        <v>0</v>
      </c>
      <c r="E549" s="165">
        <v>-0.31105815696001538</v>
      </c>
      <c r="F549" s="165">
        <v>0.76535262523150915</v>
      </c>
      <c r="G549" s="165">
        <v>0.75581182953600257</v>
      </c>
      <c r="H549" s="165"/>
    </row>
    <row r="550" spans="1:8">
      <c r="A550" s="164" t="s">
        <v>444</v>
      </c>
      <c r="B550" s="164" t="s">
        <v>364</v>
      </c>
      <c r="C550" s="167">
        <f t="shared" si="8"/>
        <v>1</v>
      </c>
      <c r="D550" s="164">
        <v>1</v>
      </c>
      <c r="E550" s="165">
        <v>1.0171074583318045</v>
      </c>
      <c r="F550" s="165">
        <v>0.76535262523150915</v>
      </c>
      <c r="G550" s="165">
        <v>0.24418817046399741</v>
      </c>
      <c r="H550" s="165">
        <v>0.85132706042760475</v>
      </c>
    </row>
    <row r="551" spans="1:8">
      <c r="A551" s="164" t="s">
        <v>444</v>
      </c>
      <c r="B551" s="164" t="s">
        <v>365</v>
      </c>
      <c r="C551" s="167">
        <f t="shared" si="8"/>
        <v>0</v>
      </c>
      <c r="D551" s="164">
        <v>0</v>
      </c>
      <c r="E551" s="165">
        <v>-0.37218583014549134</v>
      </c>
      <c r="F551" s="165">
        <v>0.76104081720143602</v>
      </c>
      <c r="G551" s="165">
        <v>0.6906319975286016</v>
      </c>
      <c r="H551" s="165"/>
    </row>
    <row r="552" spans="1:8">
      <c r="A552" s="164" t="s">
        <v>444</v>
      </c>
      <c r="B552" s="164" t="s">
        <v>365</v>
      </c>
      <c r="C552" s="167">
        <f t="shared" si="8"/>
        <v>1</v>
      </c>
      <c r="D552" s="164">
        <v>1</v>
      </c>
      <c r="E552" s="165">
        <v>0.87537740177481671</v>
      </c>
      <c r="F552" s="165">
        <v>0.76104081720143602</v>
      </c>
      <c r="G552" s="165">
        <v>0.30936800247139834</v>
      </c>
      <c r="H552" s="165">
        <v>0.62442485391546543</v>
      </c>
    </row>
    <row r="553" spans="1:8">
      <c r="A553" s="164" t="s">
        <v>444</v>
      </c>
      <c r="B553" s="164" t="s">
        <v>366</v>
      </c>
      <c r="C553" s="167">
        <f t="shared" si="8"/>
        <v>0</v>
      </c>
      <c r="D553" s="164">
        <v>0</v>
      </c>
      <c r="E553" s="165">
        <v>-1.4886305283360479</v>
      </c>
      <c r="F553" s="165">
        <v>0.91492296944061491</v>
      </c>
      <c r="G553" s="165">
        <v>6.3472875035501447E-2</v>
      </c>
      <c r="H553" s="165"/>
    </row>
    <row r="554" spans="1:8">
      <c r="A554" s="164" t="s">
        <v>444</v>
      </c>
      <c r="B554" s="164" t="s">
        <v>366</v>
      </c>
      <c r="C554" s="167">
        <f t="shared" si="8"/>
        <v>1</v>
      </c>
      <c r="D554" s="164">
        <v>1</v>
      </c>
      <c r="E554" s="165">
        <v>0.19606813034427972</v>
      </c>
      <c r="F554" s="165">
        <v>0.91492296944061491</v>
      </c>
      <c r="G554" s="165">
        <v>0.93652712496449853</v>
      </c>
      <c r="H554" s="165">
        <v>-1.9836520054521694</v>
      </c>
    </row>
    <row r="555" spans="1:8">
      <c r="A555" s="164" t="s">
        <v>444</v>
      </c>
      <c r="B555" s="164" t="s">
        <v>368</v>
      </c>
      <c r="C555" s="167">
        <f t="shared" si="8"/>
        <v>0</v>
      </c>
      <c r="D555" s="164">
        <v>0</v>
      </c>
      <c r="E555" s="165">
        <v>-0.69533003469491528</v>
      </c>
      <c r="F555" s="165">
        <v>0.92932949850061775</v>
      </c>
      <c r="G555" s="165">
        <v>0.18764293872723034</v>
      </c>
      <c r="H555" s="165"/>
    </row>
    <row r="556" spans="1:8">
      <c r="A556" s="164" t="s">
        <v>444</v>
      </c>
      <c r="B556" s="164" t="s">
        <v>368</v>
      </c>
      <c r="C556" s="167">
        <f t="shared" si="8"/>
        <v>1</v>
      </c>
      <c r="D556" s="164">
        <v>1</v>
      </c>
      <c r="E556" s="165">
        <v>0.27033584672825023</v>
      </c>
      <c r="F556" s="165">
        <v>0.92932949850061775</v>
      </c>
      <c r="G556" s="165">
        <v>0.81235706127276974</v>
      </c>
      <c r="H556" s="165">
        <v>-1.5230919897770416</v>
      </c>
    </row>
    <row r="557" spans="1:8">
      <c r="A557" s="164" t="s">
        <v>444</v>
      </c>
      <c r="B557" s="164" t="s">
        <v>369</v>
      </c>
      <c r="C557" s="167">
        <f t="shared" si="8"/>
        <v>0</v>
      </c>
      <c r="D557" s="164">
        <v>0</v>
      </c>
      <c r="E557" s="165">
        <v>-0.74436909754161107</v>
      </c>
      <c r="F557" s="165">
        <v>0.8606578344217527</v>
      </c>
      <c r="G557" s="165">
        <v>0.26884288964913755</v>
      </c>
      <c r="H557" s="165"/>
    </row>
    <row r="558" spans="1:8">
      <c r="A558" s="164" t="s">
        <v>444</v>
      </c>
      <c r="B558" s="164" t="s">
        <v>369</v>
      </c>
      <c r="C558" s="167">
        <f t="shared" si="8"/>
        <v>1</v>
      </c>
      <c r="D558" s="164">
        <v>1</v>
      </c>
      <c r="E558" s="165">
        <v>0.29686101146994814</v>
      </c>
      <c r="F558" s="165">
        <v>0.8606578344217527</v>
      </c>
      <c r="G558" s="165">
        <v>0.7311571103508625</v>
      </c>
      <c r="H558" s="165">
        <v>-0.93551137795545791</v>
      </c>
    </row>
    <row r="559" spans="1:8">
      <c r="A559" s="164" t="s">
        <v>444</v>
      </c>
      <c r="B559" s="164" t="s">
        <v>371</v>
      </c>
      <c r="C559" s="167">
        <f t="shared" si="8"/>
        <v>0</v>
      </c>
      <c r="D559" s="164">
        <v>0</v>
      </c>
      <c r="E559" s="165">
        <v>-0.46525087234155671</v>
      </c>
      <c r="F559" s="165">
        <v>0.81067613424450247</v>
      </c>
      <c r="G559" s="165">
        <v>0.54354410440954237</v>
      </c>
      <c r="H559" s="165"/>
    </row>
    <row r="560" spans="1:8">
      <c r="A560" s="164" t="s">
        <v>444</v>
      </c>
      <c r="B560" s="164" t="s">
        <v>371</v>
      </c>
      <c r="C560" s="167">
        <f t="shared" si="8"/>
        <v>1</v>
      </c>
      <c r="D560" s="164">
        <v>1</v>
      </c>
      <c r="E560" s="165">
        <v>0.59922727955269472</v>
      </c>
      <c r="F560" s="165">
        <v>0.81067613424450247</v>
      </c>
      <c r="G560" s="165">
        <v>0.45645589559045763</v>
      </c>
      <c r="H560" s="165">
        <v>0.17479569761553326</v>
      </c>
    </row>
    <row r="561" spans="1:8">
      <c r="A561" s="164" t="s">
        <v>444</v>
      </c>
      <c r="B561" s="164" t="s">
        <v>372</v>
      </c>
      <c r="C561" s="167">
        <f t="shared" si="8"/>
        <v>0</v>
      </c>
      <c r="D561" s="164">
        <v>0</v>
      </c>
      <c r="E561" s="165">
        <v>-0.52410351187800086</v>
      </c>
      <c r="F561" s="165">
        <v>0.93024420311456102</v>
      </c>
      <c r="G561" s="165">
        <v>0.23336876565701872</v>
      </c>
      <c r="H561" s="165"/>
    </row>
    <row r="562" spans="1:8">
      <c r="A562" s="164" t="s">
        <v>444</v>
      </c>
      <c r="B562" s="164" t="s">
        <v>372</v>
      </c>
      <c r="C562" s="167">
        <f t="shared" si="8"/>
        <v>1</v>
      </c>
      <c r="D562" s="164">
        <v>1</v>
      </c>
      <c r="E562" s="165">
        <v>0.18178529002247942</v>
      </c>
      <c r="F562" s="165">
        <v>0.93024420311456102</v>
      </c>
      <c r="G562" s="165">
        <v>0.7666312343429813</v>
      </c>
      <c r="H562" s="165">
        <v>-1.629236172285585</v>
      </c>
    </row>
    <row r="563" spans="1:8">
      <c r="A563" s="164" t="s">
        <v>444</v>
      </c>
      <c r="B563" s="164" t="s">
        <v>373</v>
      </c>
      <c r="C563" s="167">
        <f t="shared" si="8"/>
        <v>0</v>
      </c>
      <c r="D563" s="164">
        <v>0</v>
      </c>
      <c r="E563" s="165">
        <v>-0.40962479420484404</v>
      </c>
      <c r="F563" s="165">
        <v>0.85677878772641169</v>
      </c>
      <c r="G563" s="165">
        <v>0.52456607993694282</v>
      </c>
      <c r="H563" s="165"/>
    </row>
    <row r="564" spans="1:8">
      <c r="A564" s="164" t="s">
        <v>444</v>
      </c>
      <c r="B564" s="164" t="s">
        <v>373</v>
      </c>
      <c r="C564" s="167">
        <f t="shared" si="8"/>
        <v>1</v>
      </c>
      <c r="D564" s="164">
        <v>1</v>
      </c>
      <c r="E564" s="165">
        <v>0.49536164421668816</v>
      </c>
      <c r="F564" s="165">
        <v>0.85677878772641169</v>
      </c>
      <c r="G564" s="165">
        <v>0.47543392006305718</v>
      </c>
      <c r="H564" s="165">
        <v>0.12263868655278359</v>
      </c>
    </row>
    <row r="565" spans="1:8">
      <c r="A565" s="164" t="s">
        <v>444</v>
      </c>
      <c r="B565" s="164" t="s">
        <v>374</v>
      </c>
      <c r="C565" s="167">
        <f t="shared" si="8"/>
        <v>0</v>
      </c>
      <c r="D565" s="164">
        <v>0</v>
      </c>
      <c r="E565" s="165">
        <v>-0.10108320240933959</v>
      </c>
      <c r="F565" s="165">
        <v>0.90676582495870972</v>
      </c>
      <c r="G565" s="165">
        <v>0.88683167714896816</v>
      </c>
      <c r="H565" s="165"/>
    </row>
    <row r="566" spans="1:8">
      <c r="A566" s="164" t="s">
        <v>444</v>
      </c>
      <c r="B566" s="164" t="s">
        <v>374</v>
      </c>
      <c r="C566" s="167">
        <f t="shared" si="8"/>
        <v>1</v>
      </c>
      <c r="D566" s="164">
        <v>1</v>
      </c>
      <c r="E566" s="165">
        <v>0.97447977458532375</v>
      </c>
      <c r="F566" s="165">
        <v>0.90676582495870972</v>
      </c>
      <c r="G566" s="165">
        <v>0.11316832285103179</v>
      </c>
      <c r="H566" s="165">
        <v>2.0105512359698632</v>
      </c>
    </row>
    <row r="567" spans="1:8">
      <c r="A567" s="164" t="s">
        <v>444</v>
      </c>
      <c r="B567" s="164" t="s">
        <v>376</v>
      </c>
      <c r="C567" s="167">
        <f t="shared" si="8"/>
        <v>0</v>
      </c>
      <c r="D567" s="164">
        <v>0</v>
      </c>
      <c r="E567" s="165">
        <v>-0.58212691455710375</v>
      </c>
      <c r="F567" s="165">
        <v>0.84191127552634848</v>
      </c>
      <c r="G567" s="165">
        <v>0.38302534336965416</v>
      </c>
      <c r="H567" s="165"/>
    </row>
    <row r="568" spans="1:8">
      <c r="A568" s="164" t="s">
        <v>444</v>
      </c>
      <c r="B568" s="164" t="s">
        <v>376</v>
      </c>
      <c r="C568" s="167">
        <f t="shared" si="8"/>
        <v>1</v>
      </c>
      <c r="D568" s="164">
        <v>1</v>
      </c>
      <c r="E568" s="165">
        <v>0.39948935015118808</v>
      </c>
      <c r="F568" s="165">
        <v>0.84191127552634848</v>
      </c>
      <c r="G568" s="165">
        <v>0.6169746566303459</v>
      </c>
      <c r="H568" s="165">
        <v>-0.43555809374138144</v>
      </c>
    </row>
    <row r="569" spans="1:8">
      <c r="A569" s="164" t="s">
        <v>444</v>
      </c>
      <c r="B569" s="164" t="s">
        <v>377</v>
      </c>
      <c r="C569" s="167">
        <f t="shared" si="8"/>
        <v>0</v>
      </c>
      <c r="D569" s="164">
        <v>0</v>
      </c>
      <c r="E569" s="165">
        <v>-0.51105109500033008</v>
      </c>
      <c r="F569" s="165">
        <v>0.83289562596625</v>
      </c>
      <c r="G569" s="165">
        <v>0.4594369076062092</v>
      </c>
      <c r="H569" s="165"/>
    </row>
    <row r="570" spans="1:8">
      <c r="A570" s="164" t="s">
        <v>444</v>
      </c>
      <c r="B570" s="164" t="s">
        <v>377</v>
      </c>
      <c r="C570" s="167">
        <f t="shared" si="8"/>
        <v>1</v>
      </c>
      <c r="D570" s="164">
        <v>1</v>
      </c>
      <c r="E570" s="165">
        <v>0.47880463869999107</v>
      </c>
      <c r="F570" s="165">
        <v>0.83289562596625</v>
      </c>
      <c r="G570" s="165">
        <v>0.54056309239379086</v>
      </c>
      <c r="H570" s="165">
        <v>-0.13008410956723904</v>
      </c>
    </row>
    <row r="571" spans="1:8">
      <c r="A571" s="164" t="s">
        <v>444</v>
      </c>
      <c r="B571" s="164" t="s">
        <v>378</v>
      </c>
      <c r="C571" s="167">
        <f t="shared" si="8"/>
        <v>0</v>
      </c>
      <c r="D571" s="164">
        <v>0</v>
      </c>
      <c r="E571" s="165">
        <v>-0.44394283800670886</v>
      </c>
      <c r="F571" s="165">
        <v>0.82727400927231753</v>
      </c>
      <c r="G571" s="165">
        <v>0.53561097758659748</v>
      </c>
      <c r="H571" s="165"/>
    </row>
    <row r="572" spans="1:8">
      <c r="A572" s="164" t="s">
        <v>444</v>
      </c>
      <c r="B572" s="164" t="s">
        <v>378</v>
      </c>
      <c r="C572" s="167">
        <f t="shared" si="8"/>
        <v>1</v>
      </c>
      <c r="D572" s="164">
        <v>1</v>
      </c>
      <c r="E572" s="165">
        <v>0.56484114288407028</v>
      </c>
      <c r="F572" s="165">
        <v>0.82727400927231753</v>
      </c>
      <c r="G572" s="165">
        <v>0.46438902241340252</v>
      </c>
      <c r="H572" s="165">
        <v>0.15725028063685925</v>
      </c>
    </row>
    <row r="573" spans="1:8">
      <c r="A573" s="164" t="s">
        <v>444</v>
      </c>
      <c r="B573" s="164" t="s">
        <v>379</v>
      </c>
      <c r="C573" s="167">
        <f t="shared" si="8"/>
        <v>0</v>
      </c>
      <c r="D573" s="164">
        <v>0</v>
      </c>
      <c r="E573" s="165">
        <v>-1.1415723308296779</v>
      </c>
      <c r="F573" s="165">
        <v>0.88388125830866315</v>
      </c>
      <c r="G573" s="165">
        <v>0.11193108036166838</v>
      </c>
      <c r="H573" s="165"/>
    </row>
    <row r="574" spans="1:8">
      <c r="A574" s="164" t="s">
        <v>444</v>
      </c>
      <c r="B574" s="164" t="s">
        <v>379</v>
      </c>
      <c r="C574" s="167">
        <f t="shared" si="8"/>
        <v>1</v>
      </c>
      <c r="D574" s="164">
        <v>1</v>
      </c>
      <c r="E574" s="165">
        <v>0.1048496944503387</v>
      </c>
      <c r="F574" s="165">
        <v>0.88388125830866315</v>
      </c>
      <c r="G574" s="165">
        <v>0.88806891963833168</v>
      </c>
      <c r="H574" s="165">
        <v>-1.8165494937187465</v>
      </c>
    </row>
    <row r="575" spans="1:8">
      <c r="A575" s="164" t="s">
        <v>444</v>
      </c>
      <c r="B575" s="164" t="s">
        <v>381</v>
      </c>
      <c r="C575" s="167">
        <f t="shared" si="8"/>
        <v>0</v>
      </c>
      <c r="D575" s="164">
        <v>0</v>
      </c>
      <c r="E575" s="165">
        <v>-0.81556765880262594</v>
      </c>
      <c r="F575" s="165">
        <v>0.87246167054736201</v>
      </c>
      <c r="G575" s="165">
        <v>0.22388499198096967</v>
      </c>
      <c r="H575" s="165"/>
    </row>
    <row r="576" spans="1:8">
      <c r="A576" s="164" t="s">
        <v>444</v>
      </c>
      <c r="B576" s="164" t="s">
        <v>381</v>
      </c>
      <c r="C576" s="167">
        <f t="shared" si="8"/>
        <v>1</v>
      </c>
      <c r="D576" s="164">
        <v>1</v>
      </c>
      <c r="E576" s="165">
        <v>0.19091949267077049</v>
      </c>
      <c r="F576" s="165">
        <v>0.87246167054736201</v>
      </c>
      <c r="G576" s="165">
        <v>0.77611500801903033</v>
      </c>
      <c r="H576" s="165">
        <v>-1.2525113786855511</v>
      </c>
    </row>
    <row r="577" spans="1:8">
      <c r="A577" s="164" t="s">
        <v>444</v>
      </c>
      <c r="B577" s="164" t="s">
        <v>382</v>
      </c>
      <c r="C577" s="167">
        <f t="shared" si="8"/>
        <v>0</v>
      </c>
      <c r="D577" s="164">
        <v>0</v>
      </c>
      <c r="E577" s="165">
        <v>-0.7084265735916907</v>
      </c>
      <c r="F577" s="165">
        <v>0.85880613993294386</v>
      </c>
      <c r="G577" s="165">
        <v>0.3053187658042022</v>
      </c>
      <c r="H577" s="165"/>
    </row>
    <row r="578" spans="1:8">
      <c r="A578" s="164" t="s">
        <v>444</v>
      </c>
      <c r="B578" s="164" t="s">
        <v>382</v>
      </c>
      <c r="C578" s="167">
        <f t="shared" si="8"/>
        <v>1</v>
      </c>
      <c r="D578" s="164">
        <v>1</v>
      </c>
      <c r="E578" s="165">
        <v>0.26181512180427241</v>
      </c>
      <c r="F578" s="165">
        <v>0.85880613993294386</v>
      </c>
      <c r="G578" s="165">
        <v>0.69468123419579786</v>
      </c>
      <c r="H578" s="165">
        <v>-0.84823844412608862</v>
      </c>
    </row>
    <row r="579" spans="1:8">
      <c r="A579" s="164" t="s">
        <v>444</v>
      </c>
      <c r="B579" s="164" t="s">
        <v>383</v>
      </c>
      <c r="C579" s="167">
        <f t="shared" si="8"/>
        <v>0</v>
      </c>
      <c r="D579" s="164">
        <v>0</v>
      </c>
      <c r="E579" s="165">
        <v>-0.99799889870788316</v>
      </c>
      <c r="F579" s="165">
        <v>0.83461252843762834</v>
      </c>
      <c r="G579" s="165">
        <v>0.2058241541512954</v>
      </c>
      <c r="H579" s="165"/>
    </row>
    <row r="580" spans="1:8">
      <c r="A580" s="164" t="s">
        <v>444</v>
      </c>
      <c r="B580" s="164" t="s">
        <v>383</v>
      </c>
      <c r="C580" s="167">
        <f t="shared" ref="C580:C643" si="9">IF(AND(B580=B579,D580=0.5),1,IF(AND(B580=B579,D579=0.5),2,D580))</f>
        <v>1</v>
      </c>
      <c r="D580" s="164">
        <v>1</v>
      </c>
      <c r="E580" s="165">
        <v>0.21531050698468371</v>
      </c>
      <c r="F580" s="165">
        <v>0.83461252843762834</v>
      </c>
      <c r="G580" s="165">
        <v>0.79417584584870471</v>
      </c>
      <c r="H580" s="165">
        <v>-1.166560584342025</v>
      </c>
    </row>
    <row r="581" spans="1:8">
      <c r="A581" s="164" t="s">
        <v>444</v>
      </c>
      <c r="B581" s="164" t="s">
        <v>384</v>
      </c>
      <c r="C581" s="167">
        <f t="shared" si="9"/>
        <v>0</v>
      </c>
      <c r="D581" s="164">
        <v>0</v>
      </c>
      <c r="E581" s="165">
        <v>-0.38641405692225594</v>
      </c>
      <c r="F581" s="165">
        <v>0.85724377146124964</v>
      </c>
      <c r="G581" s="165">
        <v>0.52088058054143915</v>
      </c>
      <c r="H581" s="165"/>
    </row>
    <row r="582" spans="1:8">
      <c r="A582" s="164" t="s">
        <v>444</v>
      </c>
      <c r="B582" s="164" t="s">
        <v>384</v>
      </c>
      <c r="C582" s="167">
        <f t="shared" si="9"/>
        <v>1</v>
      </c>
      <c r="D582" s="164">
        <v>1</v>
      </c>
      <c r="E582" s="165">
        <v>0.40194126889371296</v>
      </c>
      <c r="F582" s="165">
        <v>0.85724377146124964</v>
      </c>
      <c r="G582" s="165">
        <v>0.47911941945856085</v>
      </c>
      <c r="H582" s="165">
        <v>8.5664401255778219E-2</v>
      </c>
    </row>
    <row r="583" spans="1:8">
      <c r="A583" s="164" t="s">
        <v>444</v>
      </c>
      <c r="B583" s="164" t="s">
        <v>386</v>
      </c>
      <c r="C583" s="167">
        <f t="shared" si="9"/>
        <v>0</v>
      </c>
      <c r="D583" s="164">
        <v>0</v>
      </c>
      <c r="E583" s="165">
        <v>-0.88808913769000353</v>
      </c>
      <c r="F583" s="165">
        <v>0.83349970841719634</v>
      </c>
      <c r="G583" s="165">
        <v>0.1962196260593731</v>
      </c>
      <c r="H583" s="165"/>
    </row>
    <row r="584" spans="1:8">
      <c r="A584" s="164" t="s">
        <v>444</v>
      </c>
      <c r="B584" s="164" t="s">
        <v>386</v>
      </c>
      <c r="C584" s="167">
        <f t="shared" si="9"/>
        <v>1</v>
      </c>
      <c r="D584" s="164">
        <v>1</v>
      </c>
      <c r="E584" s="165">
        <v>0.2092039109412574</v>
      </c>
      <c r="F584" s="165">
        <v>0.83349970841719634</v>
      </c>
      <c r="G584" s="165">
        <v>0.80378037394062685</v>
      </c>
      <c r="H584" s="165">
        <v>-1.2322043509294547</v>
      </c>
    </row>
    <row r="585" spans="1:8">
      <c r="A585" s="164" t="s">
        <v>444</v>
      </c>
      <c r="B585" s="164" t="s">
        <v>387</v>
      </c>
      <c r="C585" s="167">
        <f t="shared" si="9"/>
        <v>0</v>
      </c>
      <c r="D585" s="164">
        <v>0</v>
      </c>
      <c r="E585" s="165">
        <v>-0.56831486830306177</v>
      </c>
      <c r="F585" s="165">
        <v>0.83247152403862035</v>
      </c>
      <c r="G585" s="165">
        <v>0.37742032940787568</v>
      </c>
      <c r="H585" s="165"/>
    </row>
    <row r="586" spans="1:8">
      <c r="A586" s="164" t="s">
        <v>444</v>
      </c>
      <c r="B586" s="164" t="s">
        <v>387</v>
      </c>
      <c r="C586" s="167">
        <f t="shared" si="9"/>
        <v>1</v>
      </c>
      <c r="D586" s="164">
        <v>1</v>
      </c>
      <c r="E586" s="165">
        <v>0.33471549732008332</v>
      </c>
      <c r="F586" s="165">
        <v>0.83247152403862035</v>
      </c>
      <c r="G586" s="165">
        <v>0.62257967059212427</v>
      </c>
      <c r="H586" s="165">
        <v>-0.50090561009310952</v>
      </c>
    </row>
    <row r="587" spans="1:8">
      <c r="A587" s="164" t="s">
        <v>444</v>
      </c>
      <c r="B587" s="164" t="s">
        <v>388</v>
      </c>
      <c r="C587" s="167">
        <f t="shared" si="9"/>
        <v>0</v>
      </c>
      <c r="D587" s="164">
        <v>0</v>
      </c>
      <c r="E587" s="165">
        <v>-0.33490096106158534</v>
      </c>
      <c r="F587" s="165">
        <v>0.78014114465222595</v>
      </c>
      <c r="G587" s="165">
        <v>0.71855323824928075</v>
      </c>
      <c r="H587" s="165"/>
    </row>
    <row r="588" spans="1:8">
      <c r="A588" s="164" t="s">
        <v>444</v>
      </c>
      <c r="B588" s="164" t="s">
        <v>388</v>
      </c>
      <c r="C588" s="167">
        <f t="shared" si="9"/>
        <v>1</v>
      </c>
      <c r="D588" s="164">
        <v>1</v>
      </c>
      <c r="E588" s="165">
        <v>0.83332864754227753</v>
      </c>
      <c r="F588" s="165">
        <v>0.78014114465222595</v>
      </c>
      <c r="G588" s="165">
        <v>0.28144676175071931</v>
      </c>
      <c r="H588" s="165">
        <v>0.73752331596613241</v>
      </c>
    </row>
    <row r="589" spans="1:8">
      <c r="A589" s="164" t="s">
        <v>444</v>
      </c>
      <c r="B589" s="164" t="s">
        <v>389</v>
      </c>
      <c r="C589" s="167">
        <f t="shared" si="9"/>
        <v>0</v>
      </c>
      <c r="D589" s="164">
        <v>0</v>
      </c>
      <c r="E589" s="165">
        <v>-1.5711637187016785</v>
      </c>
      <c r="F589" s="165">
        <v>0.95419423262282133</v>
      </c>
      <c r="G589" s="165">
        <v>3.496540855506898E-2</v>
      </c>
      <c r="H589" s="165"/>
    </row>
    <row r="590" spans="1:8">
      <c r="A590" s="164" t="s">
        <v>444</v>
      </c>
      <c r="B590" s="164" t="s">
        <v>389</v>
      </c>
      <c r="C590" s="167">
        <f t="shared" si="9"/>
        <v>1</v>
      </c>
      <c r="D590" s="164">
        <v>1</v>
      </c>
      <c r="E590" s="165">
        <v>0.14263600756654207</v>
      </c>
      <c r="F590" s="165">
        <v>0.95419423262282133</v>
      </c>
      <c r="G590" s="165">
        <v>0.96503459144493109</v>
      </c>
      <c r="H590" s="165">
        <v>-2.4769067051012588</v>
      </c>
    </row>
    <row r="591" spans="1:8">
      <c r="A591" s="164" t="s">
        <v>444</v>
      </c>
      <c r="B591" s="164" t="s">
        <v>391</v>
      </c>
      <c r="C591" s="167">
        <f t="shared" si="9"/>
        <v>0</v>
      </c>
      <c r="D591" s="164">
        <v>0</v>
      </c>
      <c r="E591" s="165">
        <v>-1.3337799560680343</v>
      </c>
      <c r="F591" s="165">
        <v>0.91324962098927476</v>
      </c>
      <c r="G591" s="165">
        <v>7.9503280964573722E-2</v>
      </c>
      <c r="H591" s="165"/>
    </row>
    <row r="592" spans="1:8">
      <c r="A592" s="164" t="s">
        <v>444</v>
      </c>
      <c r="B592" s="164" t="s">
        <v>391</v>
      </c>
      <c r="C592" s="167">
        <f t="shared" si="9"/>
        <v>1</v>
      </c>
      <c r="D592" s="164">
        <v>1</v>
      </c>
      <c r="E592" s="165">
        <v>0.20728264289701012</v>
      </c>
      <c r="F592" s="165">
        <v>0.91324962098927476</v>
      </c>
      <c r="G592" s="165">
        <v>0.92049671903542629</v>
      </c>
      <c r="H592" s="165">
        <v>-1.8887126207502423</v>
      </c>
    </row>
    <row r="593" spans="1:8">
      <c r="A593" s="164" t="s">
        <v>444</v>
      </c>
      <c r="B593" s="164" t="s">
        <v>392</v>
      </c>
      <c r="C593" s="167">
        <f t="shared" si="9"/>
        <v>0</v>
      </c>
      <c r="D593" s="164">
        <v>0</v>
      </c>
      <c r="E593" s="165">
        <v>-0.9407272618508109</v>
      </c>
      <c r="F593" s="165">
        <v>0.91020345298363226</v>
      </c>
      <c r="G593" s="165">
        <v>0.14569948688761289</v>
      </c>
      <c r="H593" s="165"/>
    </row>
    <row r="594" spans="1:8">
      <c r="A594" s="164" t="s">
        <v>444</v>
      </c>
      <c r="B594" s="164" t="s">
        <v>392</v>
      </c>
      <c r="C594" s="167">
        <f t="shared" si="9"/>
        <v>1</v>
      </c>
      <c r="D594" s="164">
        <v>1</v>
      </c>
      <c r="E594" s="165">
        <v>0.25965873373081499</v>
      </c>
      <c r="F594" s="165">
        <v>0.91020345298363226</v>
      </c>
      <c r="G594" s="165">
        <v>0.85430051311238708</v>
      </c>
      <c r="H594" s="165">
        <v>-1.5612632484463349</v>
      </c>
    </row>
    <row r="595" spans="1:8">
      <c r="A595" s="164" t="s">
        <v>444</v>
      </c>
      <c r="B595" s="164" t="s">
        <v>393</v>
      </c>
      <c r="C595" s="167">
        <f t="shared" si="9"/>
        <v>0</v>
      </c>
      <c r="D595" s="164">
        <v>0</v>
      </c>
      <c r="E595" s="165">
        <v>-0.44710347591662453</v>
      </c>
      <c r="F595" s="165">
        <v>0.8699681055898002</v>
      </c>
      <c r="G595" s="165">
        <v>0.47859142205164934</v>
      </c>
      <c r="H595" s="165"/>
    </row>
    <row r="596" spans="1:8">
      <c r="A596" s="164" t="s">
        <v>444</v>
      </c>
      <c r="B596" s="164" t="s">
        <v>393</v>
      </c>
      <c r="C596" s="167">
        <f t="shared" si="9"/>
        <v>1</v>
      </c>
      <c r="D596" s="164">
        <v>1</v>
      </c>
      <c r="E596" s="165">
        <v>0.4393313008061081</v>
      </c>
      <c r="F596" s="165">
        <v>0.8699681055898002</v>
      </c>
      <c r="G596" s="165">
        <v>0.52140857794835072</v>
      </c>
      <c r="H596" s="165">
        <v>-7.7046020291198961E-2</v>
      </c>
    </row>
    <row r="597" spans="1:8">
      <c r="A597" s="164" t="s">
        <v>444</v>
      </c>
      <c r="B597" s="164" t="s">
        <v>395</v>
      </c>
      <c r="C597" s="167">
        <f t="shared" si="9"/>
        <v>0</v>
      </c>
      <c r="D597" s="164">
        <v>0</v>
      </c>
      <c r="E597" s="165">
        <v>-0.40588279158593954</v>
      </c>
      <c r="F597" s="165">
        <v>0.8974227927602676</v>
      </c>
      <c r="G597" s="165">
        <v>0.45450122885878824</v>
      </c>
      <c r="H597" s="165"/>
    </row>
    <row r="598" spans="1:8">
      <c r="A598" s="164" t="s">
        <v>444</v>
      </c>
      <c r="B598" s="164" t="s">
        <v>395</v>
      </c>
      <c r="C598" s="167">
        <f t="shared" si="9"/>
        <v>1</v>
      </c>
      <c r="D598" s="164">
        <v>1</v>
      </c>
      <c r="E598" s="165">
        <v>0.36804747409173832</v>
      </c>
      <c r="F598" s="165">
        <v>0.8974227927602676</v>
      </c>
      <c r="G598" s="165">
        <v>0.5454987711412117</v>
      </c>
      <c r="H598" s="165">
        <v>-0.20883082521454518</v>
      </c>
    </row>
    <row r="599" spans="1:8">
      <c r="A599" s="164" t="s">
        <v>444</v>
      </c>
      <c r="B599" s="164" t="s">
        <v>396</v>
      </c>
      <c r="C599" s="167">
        <f t="shared" si="9"/>
        <v>0</v>
      </c>
      <c r="D599" s="164">
        <v>0</v>
      </c>
      <c r="E599" s="165">
        <v>-0.437550558768945</v>
      </c>
      <c r="F599" s="165">
        <v>0.85016026253541965</v>
      </c>
      <c r="G599" s="165">
        <v>0.52873806136284485</v>
      </c>
      <c r="H599" s="165"/>
    </row>
    <row r="600" spans="1:8">
      <c r="A600" s="164" t="s">
        <v>444</v>
      </c>
      <c r="B600" s="164" t="s">
        <v>396</v>
      </c>
      <c r="C600" s="167">
        <f t="shared" si="9"/>
        <v>1</v>
      </c>
      <c r="D600" s="164">
        <v>1</v>
      </c>
      <c r="E600" s="165">
        <v>0.52549300331385296</v>
      </c>
      <c r="F600" s="165">
        <v>0.85016026253541965</v>
      </c>
      <c r="G600" s="165">
        <v>0.47126193863715515</v>
      </c>
      <c r="H600" s="165">
        <v>0.13033906009840152</v>
      </c>
    </row>
    <row r="601" spans="1:8">
      <c r="A601" s="164" t="s">
        <v>444</v>
      </c>
      <c r="B601" s="164" t="s">
        <v>397</v>
      </c>
      <c r="C601" s="167">
        <f t="shared" si="9"/>
        <v>0</v>
      </c>
      <c r="D601" s="164">
        <v>0</v>
      </c>
      <c r="E601" s="165">
        <v>-0.69025419059865556</v>
      </c>
      <c r="F601" s="165">
        <v>0.87199871487902736</v>
      </c>
      <c r="G601" s="165">
        <v>0.27935994046209012</v>
      </c>
      <c r="H601" s="165"/>
    </row>
    <row r="602" spans="1:8">
      <c r="A602" s="164" t="s">
        <v>444</v>
      </c>
      <c r="B602" s="164" t="s">
        <v>397</v>
      </c>
      <c r="C602" s="167">
        <f t="shared" si="9"/>
        <v>1</v>
      </c>
      <c r="D602" s="164">
        <v>1</v>
      </c>
      <c r="E602" s="165">
        <v>0.39773780554141924</v>
      </c>
      <c r="F602" s="165">
        <v>0.87199871487902736</v>
      </c>
      <c r="G602" s="165">
        <v>0.72064005953790999</v>
      </c>
      <c r="H602" s="165">
        <v>-0.8085490973292131</v>
      </c>
    </row>
    <row r="603" spans="1:8">
      <c r="A603" s="164" t="s">
        <v>444</v>
      </c>
      <c r="B603" s="164" t="s">
        <v>399</v>
      </c>
      <c r="C603" s="167">
        <f t="shared" si="9"/>
        <v>0</v>
      </c>
      <c r="D603" s="164">
        <v>0</v>
      </c>
      <c r="E603" s="165">
        <v>-1.0705986413871798</v>
      </c>
      <c r="F603" s="165">
        <v>0.89378666091691616</v>
      </c>
      <c r="G603" s="165">
        <v>0.126661003912241</v>
      </c>
      <c r="H603" s="165"/>
    </row>
    <row r="604" spans="1:8">
      <c r="A604" s="164" t="s">
        <v>444</v>
      </c>
      <c r="B604" s="164" t="s">
        <v>399</v>
      </c>
      <c r="C604" s="167">
        <f t="shared" si="9"/>
        <v>1</v>
      </c>
      <c r="D604" s="164">
        <v>1</v>
      </c>
      <c r="E604" s="165">
        <v>0.26880551962764632</v>
      </c>
      <c r="F604" s="165">
        <v>0.89378666091691616</v>
      </c>
      <c r="G604" s="165">
        <v>0.87333899608775911</v>
      </c>
      <c r="H604" s="165">
        <v>-1.5524803131782077</v>
      </c>
    </row>
    <row r="605" spans="1:8">
      <c r="A605" s="164" t="s">
        <v>444</v>
      </c>
      <c r="B605" s="164" t="s">
        <v>400</v>
      </c>
      <c r="C605" s="167">
        <f t="shared" si="9"/>
        <v>0</v>
      </c>
      <c r="D605" s="164">
        <v>0</v>
      </c>
      <c r="E605" s="165">
        <v>-0.4324255250155381</v>
      </c>
      <c r="F605" s="165">
        <v>0.88594410363548293</v>
      </c>
      <c r="G605" s="165">
        <v>0.42926532340321338</v>
      </c>
      <c r="H605" s="165"/>
    </row>
    <row r="606" spans="1:8">
      <c r="A606" s="164" t="s">
        <v>444</v>
      </c>
      <c r="B606" s="164" t="s">
        <v>400</v>
      </c>
      <c r="C606" s="167">
        <f t="shared" si="9"/>
        <v>1</v>
      </c>
      <c r="D606" s="164">
        <v>1</v>
      </c>
      <c r="E606" s="165">
        <v>0.49982330861809116</v>
      </c>
      <c r="F606" s="165">
        <v>0.88594410363548293</v>
      </c>
      <c r="G606" s="165">
        <v>0.57073467659678667</v>
      </c>
      <c r="H606" s="165">
        <v>-0.20612688535867746</v>
      </c>
    </row>
    <row r="607" spans="1:8">
      <c r="A607" s="164" t="s">
        <v>444</v>
      </c>
      <c r="B607" s="164" t="s">
        <v>401</v>
      </c>
      <c r="C607" s="167">
        <f t="shared" si="9"/>
        <v>0</v>
      </c>
      <c r="D607" s="164">
        <v>0</v>
      </c>
      <c r="E607" s="165">
        <v>-0.34146863560592666</v>
      </c>
      <c r="F607" s="165">
        <v>0.85733042151098005</v>
      </c>
      <c r="G607" s="165">
        <v>0.59861715519656211</v>
      </c>
      <c r="H607" s="165"/>
    </row>
    <row r="608" spans="1:8">
      <c r="A608" s="164" t="s">
        <v>444</v>
      </c>
      <c r="B608" s="164" t="s">
        <v>401</v>
      </c>
      <c r="C608" s="167">
        <f t="shared" si="9"/>
        <v>1</v>
      </c>
      <c r="D608" s="164">
        <v>1</v>
      </c>
      <c r="E608" s="165">
        <v>0.72292209318413081</v>
      </c>
      <c r="F608" s="165">
        <v>0.85733042151098005</v>
      </c>
      <c r="G608" s="165">
        <v>0.40138284480343794</v>
      </c>
      <c r="H608" s="165">
        <v>0.4667442545428368</v>
      </c>
    </row>
    <row r="609" spans="1:8">
      <c r="A609" s="164" t="s">
        <v>444</v>
      </c>
      <c r="B609" s="164" t="s">
        <v>403</v>
      </c>
      <c r="C609" s="167">
        <f t="shared" si="9"/>
        <v>0</v>
      </c>
      <c r="D609" s="164">
        <v>0</v>
      </c>
      <c r="E609" s="165">
        <v>7.9962777822892902E-3</v>
      </c>
      <c r="F609" s="165">
        <v>0.97661337825659456</v>
      </c>
      <c r="G609" s="165">
        <v>0.89421628250764673</v>
      </c>
      <c r="H609" s="165"/>
    </row>
    <row r="610" spans="1:8">
      <c r="A610" s="164" t="s">
        <v>444</v>
      </c>
      <c r="B610" s="164" t="s">
        <v>403</v>
      </c>
      <c r="C610" s="167">
        <f t="shared" si="9"/>
        <v>1</v>
      </c>
      <c r="D610" s="164">
        <v>1</v>
      </c>
      <c r="E610" s="165">
        <v>0.75711172413896632</v>
      </c>
      <c r="F610" s="165">
        <v>0.97661337825659456</v>
      </c>
      <c r="G610" s="165">
        <v>0.10578371749235332</v>
      </c>
      <c r="H610" s="165">
        <v>3.1002641429397344</v>
      </c>
    </row>
    <row r="611" spans="1:8">
      <c r="A611" s="164" t="s">
        <v>444</v>
      </c>
      <c r="B611" s="164" t="s">
        <v>404</v>
      </c>
      <c r="C611" s="167">
        <f t="shared" si="9"/>
        <v>0</v>
      </c>
      <c r="D611" s="164">
        <v>0</v>
      </c>
      <c r="E611" s="165">
        <v>-0.89254940265534399</v>
      </c>
      <c r="F611" s="165">
        <v>0.82866406584384367</v>
      </c>
      <c r="G611" s="165">
        <v>0.2501036373014402</v>
      </c>
      <c r="H611" s="165"/>
    </row>
    <row r="612" spans="1:8">
      <c r="A612" s="164" t="s">
        <v>444</v>
      </c>
      <c r="B612" s="164" t="s">
        <v>404</v>
      </c>
      <c r="C612" s="167">
        <f t="shared" si="9"/>
        <v>1</v>
      </c>
      <c r="D612" s="164">
        <v>1</v>
      </c>
      <c r="E612" s="165">
        <v>0.41401767237131282</v>
      </c>
      <c r="F612" s="165">
        <v>0.82866406584384367</v>
      </c>
      <c r="G612" s="165">
        <v>0.74989636269855975</v>
      </c>
      <c r="H612" s="165">
        <v>-0.81636607103921888</v>
      </c>
    </row>
    <row r="613" spans="1:8">
      <c r="A613" s="164" t="s">
        <v>446</v>
      </c>
      <c r="B613" s="164" t="s">
        <v>576</v>
      </c>
      <c r="C613" s="167">
        <f t="shared" si="9"/>
        <v>0</v>
      </c>
      <c r="D613" s="164">
        <v>0</v>
      </c>
      <c r="E613" s="165">
        <v>-0.7927419427281347</v>
      </c>
      <c r="F613" s="165">
        <v>0.74128860547146258</v>
      </c>
      <c r="G613" s="165">
        <v>0.39547165735551532</v>
      </c>
      <c r="H613" s="165"/>
    </row>
    <row r="614" spans="1:8">
      <c r="A614" s="164" t="s">
        <v>446</v>
      </c>
      <c r="B614" s="164" t="s">
        <v>576</v>
      </c>
      <c r="C614" s="167">
        <f t="shared" si="9"/>
        <v>1</v>
      </c>
      <c r="D614" s="164">
        <v>1</v>
      </c>
      <c r="E614" s="165">
        <v>0.48608768761614218</v>
      </c>
      <c r="F614" s="165">
        <v>0.74128860547146258</v>
      </c>
      <c r="G614" s="165">
        <v>0.60452834264448463</v>
      </c>
      <c r="H614" s="165">
        <v>-0.33567724756803374</v>
      </c>
    </row>
    <row r="615" spans="1:8">
      <c r="A615" s="164" t="s">
        <v>446</v>
      </c>
      <c r="B615" s="164" t="s">
        <v>577</v>
      </c>
      <c r="C615" s="167">
        <f t="shared" si="9"/>
        <v>0</v>
      </c>
      <c r="D615" s="164">
        <v>0</v>
      </c>
      <c r="E615" s="165">
        <v>-0.69435357058705327</v>
      </c>
      <c r="F615" s="165">
        <v>0.71240933526869976</v>
      </c>
      <c r="G615" s="165">
        <v>0.46446346681903222</v>
      </c>
      <c r="H615" s="165"/>
    </row>
    <row r="616" spans="1:8">
      <c r="A616" s="164" t="s">
        <v>446</v>
      </c>
      <c r="B616" s="164" t="s">
        <v>577</v>
      </c>
      <c r="C616" s="167">
        <f t="shared" si="9"/>
        <v>1</v>
      </c>
      <c r="D616" s="164">
        <v>0.5</v>
      </c>
      <c r="E616" s="165">
        <v>0.30389721736141001</v>
      </c>
      <c r="F616" s="165">
        <v>0.71240933526869976</v>
      </c>
      <c r="G616" s="165">
        <v>0.28750798969537933</v>
      </c>
      <c r="H616" s="165">
        <v>4.8624722300322054E-2</v>
      </c>
    </row>
    <row r="617" spans="1:8">
      <c r="A617" s="164" t="s">
        <v>446</v>
      </c>
      <c r="B617" s="164" t="s">
        <v>577</v>
      </c>
      <c r="C617" s="167">
        <f t="shared" si="9"/>
        <v>2</v>
      </c>
      <c r="D617" s="164">
        <v>1</v>
      </c>
      <c r="E617" s="165">
        <v>0.86769867186201377</v>
      </c>
      <c r="F617" s="165">
        <v>0.71240933526869976</v>
      </c>
      <c r="G617" s="165">
        <v>0.24802854348558842</v>
      </c>
      <c r="H617" s="165">
        <v>0.71876178416619796</v>
      </c>
    </row>
    <row r="618" spans="1:8">
      <c r="A618" s="164" t="s">
        <v>446</v>
      </c>
      <c r="B618" s="164" t="s">
        <v>578</v>
      </c>
      <c r="C618" s="167">
        <f t="shared" si="9"/>
        <v>0</v>
      </c>
      <c r="D618" s="164">
        <v>0</v>
      </c>
      <c r="E618" s="165">
        <v>-0.20988213756898277</v>
      </c>
      <c r="F618" s="165">
        <v>0.91314784662910309</v>
      </c>
      <c r="G618" s="165">
        <v>0.75104163729102824</v>
      </c>
      <c r="H618" s="165"/>
    </row>
    <row r="619" spans="1:8">
      <c r="A619" s="164" t="s">
        <v>446</v>
      </c>
      <c r="B619" s="164" t="s">
        <v>578</v>
      </c>
      <c r="C619" s="167">
        <f t="shared" si="9"/>
        <v>1</v>
      </c>
      <c r="D619" s="164">
        <v>1</v>
      </c>
      <c r="E619" s="165">
        <v>0.55591517321008976</v>
      </c>
      <c r="F619" s="165">
        <v>0.91314784662910309</v>
      </c>
      <c r="G619" s="165">
        <v>0.24895836270897184</v>
      </c>
      <c r="H619" s="165">
        <v>1.3752987806267862</v>
      </c>
    </row>
    <row r="620" spans="1:8">
      <c r="A620" s="164" t="s">
        <v>446</v>
      </c>
      <c r="B620" s="164" t="s">
        <v>579</v>
      </c>
      <c r="C620" s="167">
        <f t="shared" si="9"/>
        <v>0</v>
      </c>
      <c r="D620" s="164">
        <v>0</v>
      </c>
      <c r="E620" s="165">
        <v>-0.43781174150003377</v>
      </c>
      <c r="F620" s="165">
        <v>0.8996343764048802</v>
      </c>
      <c r="G620" s="165">
        <v>0.42035588432681731</v>
      </c>
      <c r="H620" s="165"/>
    </row>
    <row r="621" spans="1:8">
      <c r="A621" s="164" t="s">
        <v>446</v>
      </c>
      <c r="B621" s="164" t="s">
        <v>579</v>
      </c>
      <c r="C621" s="167">
        <f t="shared" si="9"/>
        <v>1</v>
      </c>
      <c r="D621" s="164">
        <v>1</v>
      </c>
      <c r="E621" s="165">
        <v>0.4288241090889448</v>
      </c>
      <c r="F621" s="165">
        <v>0.8996343764048802</v>
      </c>
      <c r="G621" s="165">
        <v>0.57964411567318275</v>
      </c>
      <c r="H621" s="165">
        <v>-0.304564262534606</v>
      </c>
    </row>
    <row r="622" spans="1:8">
      <c r="A622" s="164" t="s">
        <v>446</v>
      </c>
      <c r="B622" s="164" t="s">
        <v>580</v>
      </c>
      <c r="C622" s="167">
        <f t="shared" si="9"/>
        <v>0</v>
      </c>
      <c r="D622" s="164">
        <v>0</v>
      </c>
      <c r="E622" s="165">
        <v>-0.36039267305261774</v>
      </c>
      <c r="F622" s="165">
        <v>0.90167871783486986</v>
      </c>
      <c r="G622" s="165">
        <v>0.49668272162025234</v>
      </c>
      <c r="H622" s="165"/>
    </row>
    <row r="623" spans="1:8">
      <c r="A623" s="164" t="s">
        <v>446</v>
      </c>
      <c r="B623" s="164" t="s">
        <v>580</v>
      </c>
      <c r="C623" s="167">
        <f t="shared" si="9"/>
        <v>1</v>
      </c>
      <c r="D623" s="164">
        <v>1</v>
      </c>
      <c r="E623" s="165">
        <v>0.48717901831489446</v>
      </c>
      <c r="F623" s="165">
        <v>0.90167871783486986</v>
      </c>
      <c r="G623" s="165">
        <v>0.50331727837974771</v>
      </c>
      <c r="H623" s="165">
        <v>5.0664723909192043E-2</v>
      </c>
    </row>
    <row r="624" spans="1:8">
      <c r="A624" s="164" t="s">
        <v>446</v>
      </c>
      <c r="B624" s="164" t="s">
        <v>581</v>
      </c>
      <c r="C624" s="167">
        <f t="shared" si="9"/>
        <v>0</v>
      </c>
      <c r="D624" s="164">
        <v>0</v>
      </c>
      <c r="E624" s="165">
        <v>-0.5742538539357247</v>
      </c>
      <c r="F624" s="165">
        <v>0.90598605899312901</v>
      </c>
      <c r="G624" s="165">
        <v>0.29191442279410745</v>
      </c>
      <c r="H624" s="165"/>
    </row>
    <row r="625" spans="1:8">
      <c r="A625" s="164" t="s">
        <v>446</v>
      </c>
      <c r="B625" s="164" t="s">
        <v>581</v>
      </c>
      <c r="C625" s="167">
        <f t="shared" si="9"/>
        <v>1</v>
      </c>
      <c r="D625" s="164">
        <v>1</v>
      </c>
      <c r="E625" s="165">
        <v>0.33135855195794284</v>
      </c>
      <c r="F625" s="165">
        <v>0.90598605899312901</v>
      </c>
      <c r="G625" s="165">
        <v>0.7080855772058926</v>
      </c>
      <c r="H625" s="165">
        <v>-0.92457699996055998</v>
      </c>
    </row>
    <row r="626" spans="1:8">
      <c r="A626" s="164" t="s">
        <v>446</v>
      </c>
      <c r="B626" s="164" t="s">
        <v>582</v>
      </c>
      <c r="C626" s="167">
        <f t="shared" si="9"/>
        <v>0</v>
      </c>
      <c r="D626" s="164">
        <v>0</v>
      </c>
      <c r="E626" s="165">
        <v>-0.14695407954840137</v>
      </c>
      <c r="F626" s="165">
        <v>0.93071588944337735</v>
      </c>
      <c r="G626" s="165">
        <v>0.70225906363759161</v>
      </c>
      <c r="H626" s="165"/>
    </row>
    <row r="627" spans="1:8">
      <c r="A627" s="164" t="s">
        <v>446</v>
      </c>
      <c r="B627" s="164" t="s">
        <v>582</v>
      </c>
      <c r="C627" s="167">
        <f t="shared" si="9"/>
        <v>1</v>
      </c>
      <c r="D627" s="164">
        <v>1</v>
      </c>
      <c r="E627" s="165">
        <v>0.43821607198257173</v>
      </c>
      <c r="F627" s="165">
        <v>0.93071588944337735</v>
      </c>
      <c r="G627" s="165">
        <v>0.2977409363624085</v>
      </c>
      <c r="H627" s="165">
        <v>1.4158516349558021</v>
      </c>
    </row>
    <row r="628" spans="1:8">
      <c r="A628" s="164" t="s">
        <v>446</v>
      </c>
      <c r="B628" s="164" t="s">
        <v>583</v>
      </c>
      <c r="C628" s="167">
        <f t="shared" si="9"/>
        <v>0</v>
      </c>
      <c r="D628" s="164">
        <v>0</v>
      </c>
      <c r="E628" s="165">
        <v>-0.20096863002442278</v>
      </c>
      <c r="F628" s="165">
        <v>0.85148084876547603</v>
      </c>
      <c r="G628" s="165">
        <v>0.78491181115757247</v>
      </c>
      <c r="H628" s="165"/>
    </row>
    <row r="629" spans="1:8">
      <c r="A629" s="164" t="s">
        <v>446</v>
      </c>
      <c r="B629" s="164" t="s">
        <v>583</v>
      </c>
      <c r="C629" s="167">
        <f t="shared" si="9"/>
        <v>1</v>
      </c>
      <c r="D629" s="164">
        <v>0.5</v>
      </c>
      <c r="E629" s="165">
        <v>0.54041309489733447</v>
      </c>
      <c r="F629" s="165">
        <v>0.85148084876547603</v>
      </c>
      <c r="G629" s="165">
        <v>0.12077522621429765</v>
      </c>
      <c r="H629" s="165">
        <v>2.0000558380239801</v>
      </c>
    </row>
    <row r="630" spans="1:8">
      <c r="A630" s="164" t="s">
        <v>446</v>
      </c>
      <c r="B630" s="164" t="s">
        <v>583</v>
      </c>
      <c r="C630" s="167">
        <f t="shared" si="9"/>
        <v>2</v>
      </c>
      <c r="D630" s="164">
        <v>1</v>
      </c>
      <c r="E630" s="165">
        <v>1.2473462865957168</v>
      </c>
      <c r="F630" s="165">
        <v>0.85148084876547603</v>
      </c>
      <c r="G630" s="165">
        <v>9.4312962628129882E-2</v>
      </c>
      <c r="H630" s="165">
        <v>1.1475195693156022</v>
      </c>
    </row>
    <row r="631" spans="1:8">
      <c r="A631" s="164" t="s">
        <v>446</v>
      </c>
      <c r="B631" s="164" t="s">
        <v>584</v>
      </c>
      <c r="C631" s="167">
        <f t="shared" si="9"/>
        <v>0</v>
      </c>
      <c r="D631" s="164">
        <v>0</v>
      </c>
      <c r="E631" s="165">
        <v>-0.4800317243982456</v>
      </c>
      <c r="F631" s="165">
        <v>0.8535215884992895</v>
      </c>
      <c r="G631" s="165">
        <v>0.57031271542806983</v>
      </c>
      <c r="H631" s="165"/>
    </row>
    <row r="632" spans="1:8">
      <c r="A632" s="164" t="s">
        <v>446</v>
      </c>
      <c r="B632" s="164" t="s">
        <v>584</v>
      </c>
      <c r="C632" s="167">
        <f t="shared" si="9"/>
        <v>1</v>
      </c>
      <c r="D632" s="164">
        <v>1</v>
      </c>
      <c r="E632" s="165">
        <v>0.62621363580128375</v>
      </c>
      <c r="F632" s="165">
        <v>0.8535215884992895</v>
      </c>
      <c r="G632" s="165">
        <v>0.42968728457193006</v>
      </c>
      <c r="H632" s="165">
        <v>0.25953952402015545</v>
      </c>
    </row>
    <row r="633" spans="1:8">
      <c r="A633" s="164" t="s">
        <v>446</v>
      </c>
      <c r="B633" s="164" t="s">
        <v>585</v>
      </c>
      <c r="C633" s="167">
        <f t="shared" si="9"/>
        <v>0</v>
      </c>
      <c r="D633" s="164">
        <v>0</v>
      </c>
      <c r="E633" s="165">
        <v>-0.48803972637271359</v>
      </c>
      <c r="F633" s="165">
        <v>0.85633101500803765</v>
      </c>
      <c r="G633" s="165">
        <v>0.49905929083967182</v>
      </c>
      <c r="H633" s="165"/>
    </row>
    <row r="634" spans="1:8">
      <c r="A634" s="164" t="s">
        <v>446</v>
      </c>
      <c r="B634" s="164" t="s">
        <v>585</v>
      </c>
      <c r="C634" s="167">
        <f t="shared" si="9"/>
        <v>1</v>
      </c>
      <c r="D634" s="164">
        <v>1</v>
      </c>
      <c r="E634" s="165">
        <v>0.48813137932132089</v>
      </c>
      <c r="F634" s="165">
        <v>0.85633101500803765</v>
      </c>
      <c r="G634" s="165">
        <v>0.50094070916032807</v>
      </c>
      <c r="H634" s="165">
        <v>-2.7808315900390923E-3</v>
      </c>
    </row>
    <row r="635" spans="1:8">
      <c r="A635" s="164" t="s">
        <v>446</v>
      </c>
      <c r="B635" s="164" t="s">
        <v>586</v>
      </c>
      <c r="C635" s="167">
        <f t="shared" si="9"/>
        <v>0</v>
      </c>
      <c r="D635" s="164">
        <v>0</v>
      </c>
      <c r="E635" s="165">
        <v>-0.24790911127179521</v>
      </c>
      <c r="F635" s="165">
        <v>0.92451187822446279</v>
      </c>
      <c r="G635" s="165">
        <v>0.74713371150463903</v>
      </c>
      <c r="H635" s="165"/>
    </row>
    <row r="636" spans="1:8">
      <c r="A636" s="164" t="s">
        <v>446</v>
      </c>
      <c r="B636" s="164" t="s">
        <v>586</v>
      </c>
      <c r="C636" s="167">
        <f t="shared" si="9"/>
        <v>1</v>
      </c>
      <c r="D636" s="164">
        <v>1</v>
      </c>
      <c r="E636" s="165">
        <v>0.71367634746947783</v>
      </c>
      <c r="F636" s="165">
        <v>0.92451187822446279</v>
      </c>
      <c r="G636" s="165">
        <v>0.25286628849536102</v>
      </c>
      <c r="H636" s="165">
        <v>1.1958680123823469</v>
      </c>
    </row>
    <row r="637" spans="1:8">
      <c r="A637" s="164" t="s">
        <v>446</v>
      </c>
      <c r="B637" s="164" t="s">
        <v>587</v>
      </c>
      <c r="C637" s="167">
        <f t="shared" si="9"/>
        <v>0</v>
      </c>
      <c r="D637" s="164">
        <v>0</v>
      </c>
      <c r="E637" s="165">
        <v>-0.26989065884895969</v>
      </c>
      <c r="F637" s="165">
        <v>0.86488781054603192</v>
      </c>
      <c r="G637" s="165">
        <v>0.73444217863125072</v>
      </c>
      <c r="H637" s="165"/>
    </row>
    <row r="638" spans="1:8">
      <c r="A638" s="164" t="s">
        <v>446</v>
      </c>
      <c r="B638" s="164" t="s">
        <v>587</v>
      </c>
      <c r="C638" s="167">
        <f t="shared" si="9"/>
        <v>1</v>
      </c>
      <c r="D638" s="164">
        <v>1</v>
      </c>
      <c r="E638" s="165">
        <v>0.78847048876431647</v>
      </c>
      <c r="F638" s="165">
        <v>0.86488781054603192</v>
      </c>
      <c r="G638" s="165">
        <v>0.26555782136874928</v>
      </c>
      <c r="H638" s="165">
        <v>0.97828447219698311</v>
      </c>
    </row>
    <row r="639" spans="1:8">
      <c r="A639" s="164" t="s">
        <v>446</v>
      </c>
      <c r="B639" s="164" t="s">
        <v>588</v>
      </c>
      <c r="C639" s="167">
        <f t="shared" si="9"/>
        <v>0</v>
      </c>
      <c r="D639" s="164">
        <v>0</v>
      </c>
      <c r="E639" s="165">
        <v>-0.48009819296879036</v>
      </c>
      <c r="F639" s="165">
        <v>0.90025983324007008</v>
      </c>
      <c r="G639" s="165">
        <v>0.37356492990017809</v>
      </c>
      <c r="H639" s="165"/>
    </row>
    <row r="640" spans="1:8">
      <c r="A640" s="164" t="s">
        <v>446</v>
      </c>
      <c r="B640" s="164" t="s">
        <v>588</v>
      </c>
      <c r="C640" s="167">
        <f t="shared" si="9"/>
        <v>1</v>
      </c>
      <c r="D640" s="164">
        <v>1</v>
      </c>
      <c r="E640" s="165">
        <v>0.26792006910958094</v>
      </c>
      <c r="F640" s="165">
        <v>0.90025983324007008</v>
      </c>
      <c r="G640" s="165">
        <v>0.62643507009982191</v>
      </c>
      <c r="H640" s="165">
        <v>-0.66620103646355089</v>
      </c>
    </row>
    <row r="641" spans="1:8">
      <c r="A641" s="164" t="s">
        <v>446</v>
      </c>
      <c r="B641" s="164" t="s">
        <v>589</v>
      </c>
      <c r="C641" s="167">
        <f t="shared" si="9"/>
        <v>0</v>
      </c>
      <c r="D641" s="164">
        <v>0</v>
      </c>
      <c r="E641" s="165">
        <v>-0.18841718193787008</v>
      </c>
      <c r="F641" s="165">
        <v>0.94046842303045941</v>
      </c>
      <c r="G641" s="165">
        <v>0.63715143827516396</v>
      </c>
      <c r="H641" s="165"/>
    </row>
    <row r="642" spans="1:8">
      <c r="A642" s="164" t="s">
        <v>446</v>
      </c>
      <c r="B642" s="164" t="s">
        <v>589</v>
      </c>
      <c r="C642" s="167">
        <f t="shared" si="9"/>
        <v>1</v>
      </c>
      <c r="D642" s="164">
        <v>1</v>
      </c>
      <c r="E642" s="165">
        <v>0.30319305193843871</v>
      </c>
      <c r="F642" s="165">
        <v>0.94046842303045941</v>
      </c>
      <c r="G642" s="165">
        <v>0.36284856172483598</v>
      </c>
      <c r="H642" s="165">
        <v>1.0703489566650477</v>
      </c>
    </row>
    <row r="643" spans="1:8">
      <c r="A643" s="164" t="s">
        <v>446</v>
      </c>
      <c r="B643" s="164" t="s">
        <v>590</v>
      </c>
      <c r="C643" s="167">
        <f t="shared" si="9"/>
        <v>0</v>
      </c>
      <c r="D643" s="164">
        <v>0</v>
      </c>
      <c r="E643" s="165">
        <v>-0.30544973218127636</v>
      </c>
      <c r="F643" s="165">
        <v>0.90889629398204408</v>
      </c>
      <c r="G643" s="165">
        <v>0.56760401260729021</v>
      </c>
      <c r="H643" s="165"/>
    </row>
    <row r="644" spans="1:8">
      <c r="A644" s="164" t="s">
        <v>446</v>
      </c>
      <c r="B644" s="164" t="s">
        <v>590</v>
      </c>
      <c r="C644" s="167">
        <f t="shared" ref="C644:C707" si="10">IF(AND(B644=B643,D644=0.5),1,IF(AND(B644=B643,D643=0.5),2,D644))</f>
        <v>1</v>
      </c>
      <c r="D644" s="164">
        <v>1</v>
      </c>
      <c r="E644" s="165">
        <v>0.37757670331210574</v>
      </c>
      <c r="F644" s="165">
        <v>0.90889629398204408</v>
      </c>
      <c r="G644" s="165">
        <v>0.4323959873927099</v>
      </c>
      <c r="H644" s="165">
        <v>0.36513576318089358</v>
      </c>
    </row>
    <row r="645" spans="1:8">
      <c r="A645" s="164" t="s">
        <v>446</v>
      </c>
      <c r="B645" s="164" t="s">
        <v>591</v>
      </c>
      <c r="C645" s="167">
        <f t="shared" si="10"/>
        <v>0</v>
      </c>
      <c r="D645" s="164">
        <v>0</v>
      </c>
      <c r="E645" s="165">
        <v>-0.3861034412493014</v>
      </c>
      <c r="F645" s="165">
        <v>0.85461067968119198</v>
      </c>
      <c r="G645" s="165">
        <v>0.68820884391966941</v>
      </c>
      <c r="H645" s="165"/>
    </row>
    <row r="646" spans="1:8">
      <c r="A646" s="164" t="s">
        <v>446</v>
      </c>
      <c r="B646" s="164" t="s">
        <v>591</v>
      </c>
      <c r="C646" s="167">
        <f t="shared" si="10"/>
        <v>1</v>
      </c>
      <c r="D646" s="164">
        <v>0.5</v>
      </c>
      <c r="E646" s="165">
        <v>0.32213178847291896</v>
      </c>
      <c r="F646" s="165">
        <v>0.85461067968119198</v>
      </c>
      <c r="G646" s="165">
        <v>9.8752027453930941E-2</v>
      </c>
      <c r="H646" s="165">
        <v>1.9701434580692039</v>
      </c>
    </row>
    <row r="647" spans="1:8">
      <c r="A647" s="164" t="s">
        <v>446</v>
      </c>
      <c r="B647" s="164" t="s">
        <v>591</v>
      </c>
      <c r="C647" s="167">
        <f t="shared" si="10"/>
        <v>2</v>
      </c>
      <c r="D647" s="164">
        <v>1</v>
      </c>
      <c r="E647" s="165">
        <v>0.97593851485050021</v>
      </c>
      <c r="F647" s="165">
        <v>0.85461067968119198</v>
      </c>
      <c r="G647" s="165">
        <v>0.21303912862639965</v>
      </c>
      <c r="H647" s="165">
        <v>-0.20985322735719225</v>
      </c>
    </row>
    <row r="648" spans="1:8">
      <c r="A648" s="164" t="s">
        <v>446</v>
      </c>
      <c r="B648" s="164" t="s">
        <v>592</v>
      </c>
      <c r="C648" s="167">
        <f t="shared" si="10"/>
        <v>0</v>
      </c>
      <c r="D648" s="164">
        <v>0</v>
      </c>
      <c r="E648" s="165">
        <v>-0.71094379362300997</v>
      </c>
      <c r="F648" s="165">
        <v>0.9135495142580583</v>
      </c>
      <c r="G648" s="165">
        <v>0.30218457210253147</v>
      </c>
      <c r="H648" s="165"/>
    </row>
    <row r="649" spans="1:8">
      <c r="A649" s="164" t="s">
        <v>446</v>
      </c>
      <c r="B649" s="164" t="s">
        <v>592</v>
      </c>
      <c r="C649" s="167">
        <f t="shared" si="10"/>
        <v>1</v>
      </c>
      <c r="D649" s="164">
        <v>1</v>
      </c>
      <c r="E649" s="165">
        <v>0.27887868946548955</v>
      </c>
      <c r="F649" s="165">
        <v>0.9135495142580583</v>
      </c>
      <c r="G649" s="165">
        <v>0.69781542789746853</v>
      </c>
      <c r="H649" s="165">
        <v>-0.92168210586938981</v>
      </c>
    </row>
    <row r="650" spans="1:8">
      <c r="A650" s="164" t="s">
        <v>446</v>
      </c>
      <c r="B650" s="164" t="s">
        <v>593</v>
      </c>
      <c r="C650" s="167">
        <f t="shared" si="10"/>
        <v>0</v>
      </c>
      <c r="D650" s="164">
        <v>0</v>
      </c>
      <c r="E650" s="165">
        <v>-0.95945331090912966</v>
      </c>
      <c r="F650" s="165">
        <v>0.81193181283811688</v>
      </c>
      <c r="G650" s="165">
        <v>0.30200030461477834</v>
      </c>
      <c r="H650" s="165"/>
    </row>
    <row r="651" spans="1:8">
      <c r="A651" s="164" t="s">
        <v>446</v>
      </c>
      <c r="B651" s="164" t="s">
        <v>593</v>
      </c>
      <c r="C651" s="167">
        <f t="shared" si="10"/>
        <v>1</v>
      </c>
      <c r="D651" s="164">
        <v>1</v>
      </c>
      <c r="E651" s="165">
        <v>0.38636718539146037</v>
      </c>
      <c r="F651" s="165">
        <v>0.81193181283811688</v>
      </c>
      <c r="G651" s="165">
        <v>0.69799969538522166</v>
      </c>
      <c r="H651" s="165">
        <v>-0.69692428657036909</v>
      </c>
    </row>
    <row r="652" spans="1:8">
      <c r="A652" s="164" t="s">
        <v>446</v>
      </c>
      <c r="B652" s="164" t="s">
        <v>594</v>
      </c>
      <c r="C652" s="167">
        <f t="shared" si="10"/>
        <v>0</v>
      </c>
      <c r="D652" s="164">
        <v>0</v>
      </c>
      <c r="E652" s="165">
        <v>-0.56522602006344591</v>
      </c>
      <c r="F652" s="165">
        <v>0.86497669855433057</v>
      </c>
      <c r="G652" s="165">
        <v>0.49023566381549499</v>
      </c>
      <c r="H652" s="165"/>
    </row>
    <row r="653" spans="1:8">
      <c r="A653" s="164" t="s">
        <v>446</v>
      </c>
      <c r="B653" s="164" t="s">
        <v>594</v>
      </c>
      <c r="C653" s="167">
        <f t="shared" si="10"/>
        <v>1</v>
      </c>
      <c r="D653" s="164">
        <v>1</v>
      </c>
      <c r="E653" s="165">
        <v>0.51105156035623966</v>
      </c>
      <c r="F653" s="165">
        <v>0.86497669855433057</v>
      </c>
      <c r="G653" s="165">
        <v>0.50976433618450512</v>
      </c>
      <c r="H653" s="165">
        <v>-5.4241770198915143E-2</v>
      </c>
    </row>
    <row r="654" spans="1:8">
      <c r="A654" s="164" t="s">
        <v>446</v>
      </c>
      <c r="B654" s="164" t="s">
        <v>595</v>
      </c>
      <c r="C654" s="167">
        <f t="shared" si="10"/>
        <v>0</v>
      </c>
      <c r="D654" s="164">
        <v>0</v>
      </c>
      <c r="E654" s="165">
        <v>-0.49016381729849057</v>
      </c>
      <c r="F654" s="165">
        <v>0.89041260624092844</v>
      </c>
      <c r="G654" s="165">
        <v>0.52469441492196534</v>
      </c>
      <c r="H654" s="165"/>
    </row>
    <row r="655" spans="1:8">
      <c r="A655" s="164" t="s">
        <v>446</v>
      </c>
      <c r="B655" s="164" t="s">
        <v>595</v>
      </c>
      <c r="C655" s="167">
        <f t="shared" si="10"/>
        <v>1</v>
      </c>
      <c r="D655" s="164">
        <v>1</v>
      </c>
      <c r="E655" s="165">
        <v>0.51943762487030654</v>
      </c>
      <c r="F655" s="165">
        <v>0.89041260624092844</v>
      </c>
      <c r="G655" s="165">
        <v>0.47530558507803466</v>
      </c>
      <c r="H655" s="165">
        <v>9.2269634460185559E-2</v>
      </c>
    </row>
    <row r="656" spans="1:8">
      <c r="A656" s="164" t="s">
        <v>446</v>
      </c>
      <c r="B656" s="164" t="s">
        <v>596</v>
      </c>
      <c r="C656" s="167">
        <f t="shared" si="10"/>
        <v>0</v>
      </c>
      <c r="D656" s="164">
        <v>0</v>
      </c>
      <c r="E656" s="165">
        <v>-0.54555028471943379</v>
      </c>
      <c r="F656" s="165">
        <v>0.81127734205369972</v>
      </c>
      <c r="G656" s="165">
        <v>0.50178535363833332</v>
      </c>
      <c r="H656" s="165"/>
    </row>
    <row r="657" spans="1:8">
      <c r="A657" s="164" t="s">
        <v>446</v>
      </c>
      <c r="B657" s="164" t="s">
        <v>596</v>
      </c>
      <c r="C657" s="167">
        <f t="shared" si="10"/>
        <v>1</v>
      </c>
      <c r="D657" s="164">
        <v>1</v>
      </c>
      <c r="E657" s="165">
        <v>0.56348141985285471</v>
      </c>
      <c r="F657" s="165">
        <v>0.81127734205369972</v>
      </c>
      <c r="G657" s="165">
        <v>0.49821464636166679</v>
      </c>
      <c r="H657" s="165">
        <v>1.3203761465439771E-2</v>
      </c>
    </row>
    <row r="658" spans="1:8">
      <c r="A658" s="164" t="s">
        <v>446</v>
      </c>
      <c r="B658" s="164" t="s">
        <v>597</v>
      </c>
      <c r="C658" s="167">
        <f t="shared" si="10"/>
        <v>0</v>
      </c>
      <c r="D658" s="164">
        <v>0</v>
      </c>
      <c r="E658" s="165">
        <v>-0.86832270558787605</v>
      </c>
      <c r="F658" s="165">
        <v>0.87126552239701016</v>
      </c>
      <c r="G658" s="165">
        <v>0.21143318857060012</v>
      </c>
      <c r="H658" s="165"/>
    </row>
    <row r="659" spans="1:8">
      <c r="A659" s="164" t="s">
        <v>446</v>
      </c>
      <c r="B659" s="164" t="s">
        <v>597</v>
      </c>
      <c r="C659" s="167">
        <f t="shared" si="10"/>
        <v>1</v>
      </c>
      <c r="D659" s="164">
        <v>1</v>
      </c>
      <c r="E659" s="165">
        <v>0.24045130933870171</v>
      </c>
      <c r="F659" s="165">
        <v>0.87126552239701016</v>
      </c>
      <c r="G659" s="165">
        <v>0.78856681142939988</v>
      </c>
      <c r="H659" s="165">
        <v>-1.2151240399328944</v>
      </c>
    </row>
    <row r="660" spans="1:8">
      <c r="A660" s="164" t="s">
        <v>446</v>
      </c>
      <c r="B660" s="164" t="s">
        <v>598</v>
      </c>
      <c r="C660" s="167">
        <f t="shared" si="10"/>
        <v>0</v>
      </c>
      <c r="D660" s="164">
        <v>0</v>
      </c>
      <c r="E660" s="165">
        <v>-0.31852099891675822</v>
      </c>
      <c r="F660" s="165">
        <v>0.94027080663445428</v>
      </c>
      <c r="G660" s="165">
        <v>0.60635745833755517</v>
      </c>
      <c r="H660" s="165"/>
    </row>
    <row r="661" spans="1:8">
      <c r="A661" s="164" t="s">
        <v>446</v>
      </c>
      <c r="B661" s="164" t="s">
        <v>598</v>
      </c>
      <c r="C661" s="167">
        <f t="shared" si="10"/>
        <v>1</v>
      </c>
      <c r="D661" s="164">
        <v>1</v>
      </c>
      <c r="E661" s="165">
        <v>0.43307757281922937</v>
      </c>
      <c r="F661" s="165">
        <v>0.94027080663445428</v>
      </c>
      <c r="G661" s="165">
        <v>0.39364254166244483</v>
      </c>
      <c r="H661" s="165">
        <v>0.56547316040800744</v>
      </c>
    </row>
    <row r="662" spans="1:8">
      <c r="A662" s="164" t="s">
        <v>446</v>
      </c>
      <c r="B662" s="164" t="s">
        <v>599</v>
      </c>
      <c r="C662" s="167">
        <f t="shared" si="10"/>
        <v>0</v>
      </c>
      <c r="D662" s="164">
        <v>0</v>
      </c>
      <c r="E662" s="165">
        <v>-0.19836286982768059</v>
      </c>
      <c r="F662" s="165">
        <v>1.0026646277437237</v>
      </c>
      <c r="G662" s="165">
        <v>0.290643878131984</v>
      </c>
      <c r="H662" s="165"/>
    </row>
    <row r="663" spans="1:8">
      <c r="A663" s="164" t="s">
        <v>446</v>
      </c>
      <c r="B663" s="164" t="s">
        <v>599</v>
      </c>
      <c r="C663" s="167">
        <f t="shared" si="10"/>
        <v>1</v>
      </c>
      <c r="D663" s="164">
        <v>1</v>
      </c>
      <c r="E663" s="165">
        <v>4.8175892213827815E-2</v>
      </c>
      <c r="F663" s="165">
        <v>1.0026646277437237</v>
      </c>
      <c r="G663" s="165">
        <v>0.709356121868016</v>
      </c>
      <c r="H663" s="165">
        <v>-3.7135492046253122</v>
      </c>
    </row>
    <row r="664" spans="1:8">
      <c r="A664" s="164" t="s">
        <v>446</v>
      </c>
      <c r="B664" s="164" t="s">
        <v>600</v>
      </c>
      <c r="C664" s="167">
        <f t="shared" si="10"/>
        <v>0</v>
      </c>
      <c r="D664" s="164">
        <v>0</v>
      </c>
      <c r="E664" s="165">
        <v>-0.37848077691973353</v>
      </c>
      <c r="F664" s="165">
        <v>0.96399421985662814</v>
      </c>
      <c r="G664" s="165">
        <v>0.41308407993185586</v>
      </c>
      <c r="H664" s="165"/>
    </row>
    <row r="665" spans="1:8">
      <c r="A665" s="164" t="s">
        <v>446</v>
      </c>
      <c r="B665" s="164" t="s">
        <v>600</v>
      </c>
      <c r="C665" s="167">
        <f t="shared" si="10"/>
        <v>1</v>
      </c>
      <c r="D665" s="164">
        <v>1</v>
      </c>
      <c r="E665" s="165">
        <v>0.22774242587590166</v>
      </c>
      <c r="F665" s="165">
        <v>0.96399421985662814</v>
      </c>
      <c r="G665" s="165">
        <v>0.58691592006814419</v>
      </c>
      <c r="H665" s="165">
        <v>-0.61377335769022789</v>
      </c>
    </row>
    <row r="666" spans="1:8">
      <c r="A666" s="164" t="s">
        <v>446</v>
      </c>
      <c r="B666" s="164" t="s">
        <v>601</v>
      </c>
      <c r="C666" s="167">
        <f t="shared" si="10"/>
        <v>0</v>
      </c>
      <c r="D666" s="164">
        <v>0</v>
      </c>
      <c r="E666" s="165">
        <v>-0.40933582822850273</v>
      </c>
      <c r="F666" s="165">
        <v>0.79396753548663634</v>
      </c>
      <c r="G666" s="165">
        <v>0.6436418538650277</v>
      </c>
      <c r="H666" s="165"/>
    </row>
    <row r="667" spans="1:8">
      <c r="A667" s="164" t="s">
        <v>446</v>
      </c>
      <c r="B667" s="164" t="s">
        <v>601</v>
      </c>
      <c r="C667" s="167">
        <f t="shared" si="10"/>
        <v>1</v>
      </c>
      <c r="D667" s="164">
        <v>0.5</v>
      </c>
      <c r="E667" s="165">
        <v>0.39832238069467335</v>
      </c>
      <c r="F667" s="165">
        <v>0.79396753548663634</v>
      </c>
      <c r="G667" s="165">
        <v>0.18813042548976822</v>
      </c>
      <c r="H667" s="165">
        <v>0.95452470397516742</v>
      </c>
    </row>
    <row r="668" spans="1:8">
      <c r="A668" s="164" t="s">
        <v>446</v>
      </c>
      <c r="B668" s="164" t="s">
        <v>601</v>
      </c>
      <c r="C668" s="167">
        <f t="shared" si="10"/>
        <v>2</v>
      </c>
      <c r="D668" s="164">
        <v>1</v>
      </c>
      <c r="E668" s="165">
        <v>0.99975644890472803</v>
      </c>
      <c r="F668" s="165">
        <v>0.79396753548663634</v>
      </c>
      <c r="G668" s="165">
        <v>0.16822772064520403</v>
      </c>
      <c r="H668" s="165">
        <v>0.81623872131472563</v>
      </c>
    </row>
    <row r="669" spans="1:8">
      <c r="A669" s="164" t="s">
        <v>446</v>
      </c>
      <c r="B669" s="164" t="s">
        <v>602</v>
      </c>
      <c r="C669" s="167">
        <f t="shared" si="10"/>
        <v>0</v>
      </c>
      <c r="D669" s="164">
        <v>0</v>
      </c>
      <c r="E669" s="165">
        <v>-0.23103962953401522</v>
      </c>
      <c r="F669" s="165">
        <v>0.93063741554457835</v>
      </c>
      <c r="G669" s="165">
        <v>0.61035430661796897</v>
      </c>
      <c r="H669" s="165"/>
    </row>
    <row r="670" spans="1:8">
      <c r="A670" s="164" t="s">
        <v>446</v>
      </c>
      <c r="B670" s="164" t="s">
        <v>602</v>
      </c>
      <c r="C670" s="167">
        <f t="shared" si="10"/>
        <v>1</v>
      </c>
      <c r="D670" s="164">
        <v>1</v>
      </c>
      <c r="E670" s="165">
        <v>0.3144966360451954</v>
      </c>
      <c r="F670" s="165">
        <v>0.93063741554457835</v>
      </c>
      <c r="G670" s="165">
        <v>0.38964569338203098</v>
      </c>
      <c r="H670" s="165">
        <v>0.75424012738076085</v>
      </c>
    </row>
    <row r="671" spans="1:8">
      <c r="A671" s="164" t="s">
        <v>446</v>
      </c>
      <c r="B671" s="164" t="s">
        <v>603</v>
      </c>
      <c r="C671" s="167">
        <f t="shared" si="10"/>
        <v>0</v>
      </c>
      <c r="D671" s="164">
        <v>0</v>
      </c>
      <c r="E671" s="165">
        <v>-0.58880799761652658</v>
      </c>
      <c r="F671" s="165">
        <v>0.82527805658639586</v>
      </c>
      <c r="G671" s="165">
        <v>0.4417990265385785</v>
      </c>
      <c r="H671" s="165"/>
    </row>
    <row r="672" spans="1:8">
      <c r="A672" s="164" t="s">
        <v>446</v>
      </c>
      <c r="B672" s="164" t="s">
        <v>603</v>
      </c>
      <c r="C672" s="167">
        <f t="shared" si="10"/>
        <v>1</v>
      </c>
      <c r="D672" s="164">
        <v>1</v>
      </c>
      <c r="E672" s="165">
        <v>0.4324894189405733</v>
      </c>
      <c r="F672" s="165">
        <v>0.82527805658639586</v>
      </c>
      <c r="G672" s="165">
        <v>0.5582009734614215</v>
      </c>
      <c r="H672" s="165">
        <v>-0.23411873894523164</v>
      </c>
    </row>
    <row r="673" spans="1:8">
      <c r="A673" s="164" t="s">
        <v>446</v>
      </c>
      <c r="B673" s="164" t="s">
        <v>61</v>
      </c>
      <c r="C673" s="167">
        <f t="shared" si="10"/>
        <v>0</v>
      </c>
      <c r="D673" s="164">
        <v>0</v>
      </c>
      <c r="E673" s="165">
        <v>-0.64609102552485698</v>
      </c>
      <c r="F673" s="165">
        <v>0.93833211211117729</v>
      </c>
      <c r="G673" s="165">
        <v>8.9707599768507826E-2</v>
      </c>
      <c r="H673" s="165"/>
    </row>
    <row r="674" spans="1:8">
      <c r="A674" s="164" t="s">
        <v>446</v>
      </c>
      <c r="B674" s="164" t="s">
        <v>61</v>
      </c>
      <c r="C674" s="167">
        <f t="shared" si="10"/>
        <v>1</v>
      </c>
      <c r="D674" s="164">
        <v>1</v>
      </c>
      <c r="E674" s="165">
        <v>6.1584501854565009E-2</v>
      </c>
      <c r="F674" s="165">
        <v>0.93833211211117729</v>
      </c>
      <c r="G674" s="165">
        <v>0.91029240023149227</v>
      </c>
      <c r="H674" s="165">
        <v>-3.1752519579681118</v>
      </c>
    </row>
    <row r="675" spans="1:8">
      <c r="A675" s="164" t="s">
        <v>446</v>
      </c>
      <c r="B675" s="164" t="s">
        <v>604</v>
      </c>
      <c r="C675" s="167">
        <f t="shared" si="10"/>
        <v>0</v>
      </c>
      <c r="D675" s="164">
        <v>0</v>
      </c>
      <c r="E675" s="165">
        <v>-0.65775110810592374</v>
      </c>
      <c r="F675" s="165">
        <v>0.84346768734045097</v>
      </c>
      <c r="G675" s="165">
        <v>0.29486912132016341</v>
      </c>
      <c r="H675" s="165"/>
    </row>
    <row r="676" spans="1:8">
      <c r="A676" s="164" t="s">
        <v>446</v>
      </c>
      <c r="B676" s="164" t="s">
        <v>604</v>
      </c>
      <c r="C676" s="167">
        <f t="shared" si="10"/>
        <v>1</v>
      </c>
      <c r="D676" s="164">
        <v>1</v>
      </c>
      <c r="E676" s="165">
        <v>0.35745262324763311</v>
      </c>
      <c r="F676" s="165">
        <v>0.84346768734045097</v>
      </c>
      <c r="G676" s="165">
        <v>0.70513087867983659</v>
      </c>
      <c r="H676" s="165">
        <v>-0.76112837344592188</v>
      </c>
    </row>
    <row r="677" spans="1:8">
      <c r="A677" s="164" t="s">
        <v>446</v>
      </c>
      <c r="B677" s="164" t="s">
        <v>605</v>
      </c>
      <c r="C677" s="167">
        <f t="shared" si="10"/>
        <v>0</v>
      </c>
      <c r="D677" s="164">
        <v>0</v>
      </c>
      <c r="E677" s="165">
        <v>-0.36848392148246661</v>
      </c>
      <c r="F677" s="165">
        <v>0.77163815776740652</v>
      </c>
      <c r="G677" s="165">
        <v>0.63805416736470244</v>
      </c>
      <c r="H677" s="165"/>
    </row>
    <row r="678" spans="1:8">
      <c r="A678" s="164" t="s">
        <v>446</v>
      </c>
      <c r="B678" s="164" t="s">
        <v>605</v>
      </c>
      <c r="C678" s="167">
        <f t="shared" si="10"/>
        <v>1</v>
      </c>
      <c r="D678" s="164">
        <v>1</v>
      </c>
      <c r="E678" s="165">
        <v>0.82174736408943938</v>
      </c>
      <c r="F678" s="165">
        <v>0.77163815776740652</v>
      </c>
      <c r="G678" s="165">
        <v>0.36194583263529756</v>
      </c>
      <c r="H678" s="165">
        <v>0.51024359367781447</v>
      </c>
    </row>
    <row r="679" spans="1:8">
      <c r="A679" s="164" t="s">
        <v>446</v>
      </c>
      <c r="B679" s="164" t="s">
        <v>606</v>
      </c>
      <c r="C679" s="167">
        <f t="shared" si="10"/>
        <v>0</v>
      </c>
      <c r="D679" s="164">
        <v>0</v>
      </c>
      <c r="E679" s="165">
        <v>-0.25522943983679863</v>
      </c>
      <c r="F679" s="165">
        <v>0.88771692605619235</v>
      </c>
      <c r="G679" s="165">
        <v>0.57625865720096681</v>
      </c>
      <c r="H679" s="165"/>
    </row>
    <row r="680" spans="1:8">
      <c r="A680" s="164" t="s">
        <v>446</v>
      </c>
      <c r="B680" s="164" t="s">
        <v>606</v>
      </c>
      <c r="C680" s="167">
        <f t="shared" si="10"/>
        <v>1</v>
      </c>
      <c r="D680" s="164">
        <v>1</v>
      </c>
      <c r="E680" s="165">
        <v>0.4883344242739584</v>
      </c>
      <c r="F680" s="165">
        <v>0.88771692605619235</v>
      </c>
      <c r="G680" s="165">
        <v>0.42374134279903325</v>
      </c>
      <c r="H680" s="165">
        <v>0.44237550728314434</v>
      </c>
    </row>
    <row r="681" spans="1:8">
      <c r="A681" s="164" t="s">
        <v>446</v>
      </c>
      <c r="B681" s="164" t="s">
        <v>62</v>
      </c>
      <c r="C681" s="167">
        <f t="shared" si="10"/>
        <v>0</v>
      </c>
      <c r="D681" s="164">
        <v>0</v>
      </c>
      <c r="E681" s="165">
        <v>-0.69520882021721886</v>
      </c>
      <c r="F681" s="165">
        <v>0.83657213470767366</v>
      </c>
      <c r="G681" s="165">
        <v>0.39508333492163333</v>
      </c>
      <c r="H681" s="165"/>
    </row>
    <row r="682" spans="1:8">
      <c r="A682" s="164" t="s">
        <v>446</v>
      </c>
      <c r="B682" s="164" t="s">
        <v>62</v>
      </c>
      <c r="C682" s="167">
        <f t="shared" si="10"/>
        <v>1</v>
      </c>
      <c r="D682" s="164">
        <v>1</v>
      </c>
      <c r="E682" s="165">
        <v>0.42903662285042427</v>
      </c>
      <c r="F682" s="165">
        <v>0.83657213470767366</v>
      </c>
      <c r="G682" s="165">
        <v>0.60491666507836672</v>
      </c>
      <c r="H682" s="165">
        <v>-0.39827120138220873</v>
      </c>
    </row>
    <row r="683" spans="1:8">
      <c r="A683" s="164" t="s">
        <v>446</v>
      </c>
      <c r="B683" s="164" t="s">
        <v>607</v>
      </c>
      <c r="C683" s="167">
        <f t="shared" si="10"/>
        <v>0</v>
      </c>
      <c r="D683" s="164">
        <v>0</v>
      </c>
      <c r="E683" s="165">
        <v>-0.84104924759674182</v>
      </c>
      <c r="F683" s="165">
        <v>0.78473480882500102</v>
      </c>
      <c r="G683" s="165">
        <v>0.38154952950935328</v>
      </c>
      <c r="H683" s="165"/>
    </row>
    <row r="684" spans="1:8">
      <c r="A684" s="164" t="s">
        <v>446</v>
      </c>
      <c r="B684" s="164" t="s">
        <v>607</v>
      </c>
      <c r="C684" s="167">
        <f t="shared" si="10"/>
        <v>1</v>
      </c>
      <c r="D684" s="164">
        <v>1</v>
      </c>
      <c r="E684" s="165">
        <v>0.40200693671856791</v>
      </c>
      <c r="F684" s="165">
        <v>0.78473480882500102</v>
      </c>
      <c r="G684" s="165">
        <v>0.61845047049064672</v>
      </c>
      <c r="H684" s="165">
        <v>-0.45878717244050243</v>
      </c>
    </row>
    <row r="685" spans="1:8">
      <c r="A685" s="164" t="s">
        <v>446</v>
      </c>
      <c r="B685" s="164" t="s">
        <v>608</v>
      </c>
      <c r="C685" s="167">
        <f t="shared" si="10"/>
        <v>0</v>
      </c>
      <c r="D685" s="164">
        <v>0</v>
      </c>
      <c r="E685" s="165">
        <v>-0.7358669701517736</v>
      </c>
      <c r="F685" s="165">
        <v>0.8323584642767744</v>
      </c>
      <c r="G685" s="165">
        <v>0.36058873814967551</v>
      </c>
      <c r="H685" s="165"/>
    </row>
    <row r="686" spans="1:8">
      <c r="A686" s="164" t="s">
        <v>446</v>
      </c>
      <c r="B686" s="164" t="s">
        <v>608</v>
      </c>
      <c r="C686" s="167">
        <f t="shared" si="10"/>
        <v>1</v>
      </c>
      <c r="D686" s="164">
        <v>1</v>
      </c>
      <c r="E686" s="165">
        <v>0.42448408484477629</v>
      </c>
      <c r="F686" s="165">
        <v>0.8323584642767744</v>
      </c>
      <c r="G686" s="165">
        <v>0.63941126185032449</v>
      </c>
      <c r="H686" s="165">
        <v>-0.49770381421119575</v>
      </c>
    </row>
    <row r="687" spans="1:8">
      <c r="A687" s="164" t="s">
        <v>446</v>
      </c>
      <c r="B687" s="164" t="s">
        <v>63</v>
      </c>
      <c r="C687" s="167">
        <f t="shared" si="10"/>
        <v>0</v>
      </c>
      <c r="D687" s="164">
        <v>0</v>
      </c>
      <c r="E687" s="165">
        <v>-0.3345450917532185</v>
      </c>
      <c r="F687" s="165">
        <v>0.91001309903661476</v>
      </c>
      <c r="G687" s="165">
        <v>0.61924730319992805</v>
      </c>
      <c r="H687" s="165"/>
    </row>
    <row r="688" spans="1:8">
      <c r="A688" s="164" t="s">
        <v>446</v>
      </c>
      <c r="B688" s="164" t="s">
        <v>63</v>
      </c>
      <c r="C688" s="167">
        <f t="shared" si="10"/>
        <v>1</v>
      </c>
      <c r="D688" s="164">
        <v>1</v>
      </c>
      <c r="E688" s="165">
        <v>0.5109983313041413</v>
      </c>
      <c r="F688" s="165">
        <v>0.91001309903661476</v>
      </c>
      <c r="G688" s="165">
        <v>0.38075269680007195</v>
      </c>
      <c r="H688" s="165">
        <v>0.564561554571548</v>
      </c>
    </row>
    <row r="689" spans="1:8">
      <c r="A689" s="164" t="s">
        <v>446</v>
      </c>
      <c r="B689" s="164" t="s">
        <v>609</v>
      </c>
      <c r="C689" s="167">
        <f t="shared" si="10"/>
        <v>0</v>
      </c>
      <c r="D689" s="164">
        <v>0</v>
      </c>
      <c r="E689" s="165">
        <v>-0.42214532952705364</v>
      </c>
      <c r="F689" s="165">
        <v>0.92199490648786298</v>
      </c>
      <c r="G689" s="165">
        <v>0.35174235147130378</v>
      </c>
      <c r="H689" s="165"/>
    </row>
    <row r="690" spans="1:8">
      <c r="A690" s="164" t="s">
        <v>446</v>
      </c>
      <c r="B690" s="164" t="s">
        <v>609</v>
      </c>
      <c r="C690" s="167">
        <f t="shared" si="10"/>
        <v>1</v>
      </c>
      <c r="D690" s="164">
        <v>1</v>
      </c>
      <c r="E690" s="165">
        <v>0.20232575425861932</v>
      </c>
      <c r="F690" s="165">
        <v>0.92199490648786298</v>
      </c>
      <c r="G690" s="165">
        <v>0.64825764852869627</v>
      </c>
      <c r="H690" s="165">
        <v>-0.94217649875234688</v>
      </c>
    </row>
    <row r="691" spans="1:8">
      <c r="A691" s="164" t="s">
        <v>446</v>
      </c>
      <c r="B691" s="164" t="s">
        <v>610</v>
      </c>
      <c r="C691" s="167">
        <f t="shared" si="10"/>
        <v>0</v>
      </c>
      <c r="D691" s="164">
        <v>0</v>
      </c>
      <c r="E691" s="165">
        <v>-0.44384654338981144</v>
      </c>
      <c r="F691" s="165">
        <v>0.84302665768493645</v>
      </c>
      <c r="G691" s="165">
        <v>0.63910260455966672</v>
      </c>
      <c r="H691" s="165"/>
    </row>
    <row r="692" spans="1:8">
      <c r="A692" s="164" t="s">
        <v>446</v>
      </c>
      <c r="B692" s="164" t="s">
        <v>610</v>
      </c>
      <c r="C692" s="167">
        <f t="shared" si="10"/>
        <v>1</v>
      </c>
      <c r="D692" s="164">
        <v>1</v>
      </c>
      <c r="E692" s="165">
        <v>0.63698096917176805</v>
      </c>
      <c r="F692" s="165">
        <v>0.84302665768493645</v>
      </c>
      <c r="G692" s="165">
        <v>0.36089739544033334</v>
      </c>
      <c r="H692" s="165">
        <v>0.47233596460953692</v>
      </c>
    </row>
    <row r="693" spans="1:8">
      <c r="A693" s="164" t="s">
        <v>446</v>
      </c>
      <c r="B693" s="164" t="s">
        <v>611</v>
      </c>
      <c r="C693" s="167">
        <f t="shared" si="10"/>
        <v>0</v>
      </c>
      <c r="D693" s="164">
        <v>0</v>
      </c>
      <c r="E693" s="165">
        <v>-0.60511202776849371</v>
      </c>
      <c r="F693" s="165">
        <v>0.88067005664002562</v>
      </c>
      <c r="G693" s="165">
        <v>0.39467021783483941</v>
      </c>
      <c r="H693" s="165"/>
    </row>
    <row r="694" spans="1:8">
      <c r="A694" s="164" t="s">
        <v>446</v>
      </c>
      <c r="B694" s="164" t="s">
        <v>611</v>
      </c>
      <c r="C694" s="167">
        <f t="shared" si="10"/>
        <v>1</v>
      </c>
      <c r="D694" s="164">
        <v>1</v>
      </c>
      <c r="E694" s="165">
        <v>0.30669056228670249</v>
      </c>
      <c r="F694" s="165">
        <v>0.88067005664002562</v>
      </c>
      <c r="G694" s="165">
        <v>0.60532978216516053</v>
      </c>
      <c r="H694" s="165">
        <v>-0.51303203233531536</v>
      </c>
    </row>
    <row r="695" spans="1:8">
      <c r="A695" s="164" t="s">
        <v>446</v>
      </c>
      <c r="B695" s="164" t="s">
        <v>612</v>
      </c>
      <c r="C695" s="167">
        <f t="shared" si="10"/>
        <v>0</v>
      </c>
      <c r="D695" s="164">
        <v>0</v>
      </c>
      <c r="E695" s="165">
        <v>-0.42723324923488265</v>
      </c>
      <c r="F695" s="165">
        <v>0.84477086043227989</v>
      </c>
      <c r="G695" s="165">
        <v>0.65198320520760511</v>
      </c>
      <c r="H695" s="165"/>
    </row>
    <row r="696" spans="1:8">
      <c r="A696" s="164" t="s">
        <v>446</v>
      </c>
      <c r="B696" s="164" t="s">
        <v>612</v>
      </c>
      <c r="C696" s="167">
        <f t="shared" si="10"/>
        <v>1</v>
      </c>
      <c r="D696" s="164">
        <v>1</v>
      </c>
      <c r="E696" s="165">
        <v>0.649472412501781</v>
      </c>
      <c r="F696" s="165">
        <v>0.84477086043227989</v>
      </c>
      <c r="G696" s="165">
        <v>0.348016794792395</v>
      </c>
      <c r="H696" s="165">
        <v>0.52720267622547612</v>
      </c>
    </row>
    <row r="697" spans="1:8">
      <c r="A697" s="164" t="s">
        <v>446</v>
      </c>
      <c r="B697" s="164" t="s">
        <v>613</v>
      </c>
      <c r="C697" s="167">
        <f t="shared" si="10"/>
        <v>0</v>
      </c>
      <c r="D697" s="164">
        <v>0</v>
      </c>
      <c r="E697" s="165">
        <v>-0.73103810401907832</v>
      </c>
      <c r="F697" s="165">
        <v>0.72142755677461079</v>
      </c>
      <c r="G697" s="165">
        <v>0.49518776653856428</v>
      </c>
      <c r="H697" s="165"/>
    </row>
    <row r="698" spans="1:8">
      <c r="A698" s="164" t="s">
        <v>446</v>
      </c>
      <c r="B698" s="164" t="s">
        <v>613</v>
      </c>
      <c r="C698" s="167">
        <f t="shared" si="10"/>
        <v>1</v>
      </c>
      <c r="D698" s="164">
        <v>1</v>
      </c>
      <c r="E698" s="165">
        <v>0.61678558422763319</v>
      </c>
      <c r="F698" s="165">
        <v>0.72142755677461079</v>
      </c>
      <c r="G698" s="165">
        <v>0.50481223346143567</v>
      </c>
      <c r="H698" s="165">
        <v>-6.4559402414017586E-2</v>
      </c>
    </row>
    <row r="699" spans="1:8">
      <c r="A699" s="164" t="s">
        <v>446</v>
      </c>
      <c r="B699" s="164" t="s">
        <v>64</v>
      </c>
      <c r="C699" s="167">
        <f t="shared" si="10"/>
        <v>0</v>
      </c>
      <c r="D699" s="164">
        <v>0</v>
      </c>
      <c r="E699" s="165">
        <v>-0.61364448835534358</v>
      </c>
      <c r="F699" s="165">
        <v>0.86050267165865957</v>
      </c>
      <c r="G699" s="165">
        <v>0.27684875238844736</v>
      </c>
      <c r="H699" s="165"/>
    </row>
    <row r="700" spans="1:8">
      <c r="A700" s="164" t="s">
        <v>446</v>
      </c>
      <c r="B700" s="164" t="s">
        <v>64</v>
      </c>
      <c r="C700" s="167">
        <f t="shared" si="10"/>
        <v>1</v>
      </c>
      <c r="D700" s="164">
        <v>1</v>
      </c>
      <c r="E700" s="165">
        <v>0.25782826698583783</v>
      </c>
      <c r="F700" s="165">
        <v>0.86050267165865957</v>
      </c>
      <c r="G700" s="165">
        <v>0.72315124761155269</v>
      </c>
      <c r="H700" s="165">
        <v>-0.99371691354850111</v>
      </c>
    </row>
    <row r="701" spans="1:8">
      <c r="A701" s="164" t="s">
        <v>446</v>
      </c>
      <c r="B701" s="164" t="s">
        <v>65</v>
      </c>
      <c r="C701" s="167">
        <f t="shared" si="10"/>
        <v>0</v>
      </c>
      <c r="D701" s="164">
        <v>0</v>
      </c>
      <c r="E701" s="165">
        <v>-0.7639426074337331</v>
      </c>
      <c r="F701" s="165">
        <v>0.79401359292339091</v>
      </c>
      <c r="G701" s="165">
        <v>0.30043561759955689</v>
      </c>
      <c r="H701" s="165"/>
    </row>
    <row r="702" spans="1:8">
      <c r="A702" s="164" t="s">
        <v>446</v>
      </c>
      <c r="B702" s="164" t="s">
        <v>65</v>
      </c>
      <c r="C702" s="167">
        <f t="shared" si="10"/>
        <v>1</v>
      </c>
      <c r="D702" s="164">
        <v>1</v>
      </c>
      <c r="E702" s="165">
        <v>0.35197589360220793</v>
      </c>
      <c r="F702" s="165">
        <v>0.79401359292339091</v>
      </c>
      <c r="G702" s="165">
        <v>0.69956438240044327</v>
      </c>
      <c r="H702" s="165">
        <v>-0.68350756934943713</v>
      </c>
    </row>
    <row r="703" spans="1:8">
      <c r="A703" s="164" t="s">
        <v>446</v>
      </c>
      <c r="B703" s="164" t="s">
        <v>66</v>
      </c>
      <c r="C703" s="167">
        <f t="shared" si="10"/>
        <v>0</v>
      </c>
      <c r="D703" s="164">
        <v>0</v>
      </c>
      <c r="E703" s="165">
        <v>-0.54046315808888479</v>
      </c>
      <c r="F703" s="165">
        <v>0.7899184709760505</v>
      </c>
      <c r="G703" s="165">
        <v>0.46417663319361185</v>
      </c>
      <c r="H703" s="165"/>
    </row>
    <row r="704" spans="1:8">
      <c r="A704" s="164" t="s">
        <v>446</v>
      </c>
      <c r="B704" s="164" t="s">
        <v>66</v>
      </c>
      <c r="C704" s="167">
        <f t="shared" si="10"/>
        <v>1</v>
      </c>
      <c r="D704" s="164">
        <v>1</v>
      </c>
      <c r="E704" s="165">
        <v>0.49877747698870512</v>
      </c>
      <c r="F704" s="165">
        <v>0.7899184709760505</v>
      </c>
      <c r="G704" s="165">
        <v>0.53582336680638809</v>
      </c>
      <c r="H704" s="165">
        <v>-0.10702543877246544</v>
      </c>
    </row>
    <row r="705" spans="1:8">
      <c r="A705" s="164" t="s">
        <v>446</v>
      </c>
      <c r="B705" s="164" t="s">
        <v>67</v>
      </c>
      <c r="C705" s="167">
        <f t="shared" si="10"/>
        <v>0</v>
      </c>
      <c r="D705" s="164">
        <v>0</v>
      </c>
      <c r="E705" s="165">
        <v>-0.23127753369315082</v>
      </c>
      <c r="F705" s="165">
        <v>0.86592512862441173</v>
      </c>
      <c r="G705" s="165">
        <v>0.69851323221855366</v>
      </c>
      <c r="H705" s="165"/>
    </row>
    <row r="706" spans="1:8">
      <c r="A706" s="164" t="s">
        <v>446</v>
      </c>
      <c r="B706" s="164" t="s">
        <v>67</v>
      </c>
      <c r="C706" s="167">
        <f t="shared" si="10"/>
        <v>1</v>
      </c>
      <c r="D706" s="164">
        <v>1</v>
      </c>
      <c r="E706" s="165">
        <v>0.59094805086694624</v>
      </c>
      <c r="F706" s="165">
        <v>0.86592512862441173</v>
      </c>
      <c r="G706" s="165">
        <v>0.30148676778144634</v>
      </c>
      <c r="H706" s="165">
        <v>0.9460788349853293</v>
      </c>
    </row>
    <row r="707" spans="1:8">
      <c r="A707" s="164" t="s">
        <v>446</v>
      </c>
      <c r="B707" s="164" t="s">
        <v>614</v>
      </c>
      <c r="C707" s="167">
        <f t="shared" si="10"/>
        <v>0</v>
      </c>
      <c r="D707" s="164">
        <v>0</v>
      </c>
      <c r="E707" s="165">
        <v>-0.79075176792436552</v>
      </c>
      <c r="F707" s="165">
        <v>0.87482543275239344</v>
      </c>
      <c r="G707" s="165">
        <v>0.28742436220449685</v>
      </c>
      <c r="H707" s="165"/>
    </row>
    <row r="708" spans="1:8">
      <c r="A708" s="164" t="s">
        <v>446</v>
      </c>
      <c r="B708" s="164" t="s">
        <v>614</v>
      </c>
      <c r="C708" s="167">
        <f t="shared" ref="C708:C771" si="11">IF(AND(B708=B707,D708=0.5),1,IF(AND(B708=B707,D707=0.5),2,D708))</f>
        <v>1</v>
      </c>
      <c r="D708" s="164">
        <v>1</v>
      </c>
      <c r="E708" s="165">
        <v>0.27795747610279314</v>
      </c>
      <c r="F708" s="165">
        <v>0.87482543275239344</v>
      </c>
      <c r="G708" s="165">
        <v>0.71257563779550315</v>
      </c>
      <c r="H708" s="165">
        <v>-0.9065775022120578</v>
      </c>
    </row>
    <row r="709" spans="1:8">
      <c r="A709" s="164" t="s">
        <v>446</v>
      </c>
      <c r="B709" s="164" t="s">
        <v>615</v>
      </c>
      <c r="C709" s="167">
        <f t="shared" si="11"/>
        <v>0</v>
      </c>
      <c r="D709" s="164">
        <v>0</v>
      </c>
      <c r="E709" s="165">
        <v>-0.49315455983495654</v>
      </c>
      <c r="F709" s="165">
        <v>0.87160041003732203</v>
      </c>
      <c r="G709" s="165">
        <v>0.38252889383442651</v>
      </c>
      <c r="H709" s="165"/>
    </row>
    <row r="710" spans="1:8">
      <c r="A710" s="164" t="s">
        <v>446</v>
      </c>
      <c r="B710" s="164" t="s">
        <v>615</v>
      </c>
      <c r="C710" s="167">
        <f t="shared" si="11"/>
        <v>1</v>
      </c>
      <c r="D710" s="164">
        <v>1</v>
      </c>
      <c r="E710" s="165">
        <v>0.29829358408179724</v>
      </c>
      <c r="F710" s="165">
        <v>0.87160041003732203</v>
      </c>
      <c r="G710" s="165">
        <v>0.61747110616557344</v>
      </c>
      <c r="H710" s="165">
        <v>-0.55704316936088971</v>
      </c>
    </row>
    <row r="711" spans="1:8">
      <c r="A711" s="164" t="s">
        <v>446</v>
      </c>
      <c r="B711" s="164" t="s">
        <v>616</v>
      </c>
      <c r="C711" s="167">
        <f t="shared" si="11"/>
        <v>0</v>
      </c>
      <c r="D711" s="164">
        <v>0</v>
      </c>
      <c r="E711" s="165">
        <v>-0.30889804654667796</v>
      </c>
      <c r="F711" s="165">
        <v>0.84211811241183765</v>
      </c>
      <c r="G711" s="165">
        <v>0.68403541055546702</v>
      </c>
      <c r="H711" s="165"/>
    </row>
    <row r="712" spans="1:8">
      <c r="A712" s="164" t="s">
        <v>446</v>
      </c>
      <c r="B712" s="164" t="s">
        <v>616</v>
      </c>
      <c r="C712" s="167">
        <f t="shared" si="11"/>
        <v>1</v>
      </c>
      <c r="D712" s="164">
        <v>1</v>
      </c>
      <c r="E712" s="165">
        <v>0.64973630057240828</v>
      </c>
      <c r="F712" s="165">
        <v>0.84211811241183765</v>
      </c>
      <c r="G712" s="165">
        <v>0.31596458944453293</v>
      </c>
      <c r="H712" s="165">
        <v>0.74179749056666999</v>
      </c>
    </row>
    <row r="713" spans="1:8">
      <c r="A713" s="164" t="s">
        <v>446</v>
      </c>
      <c r="B713" s="164" t="s">
        <v>617</v>
      </c>
      <c r="C713" s="167">
        <f t="shared" si="11"/>
        <v>0</v>
      </c>
      <c r="D713" s="164">
        <v>0</v>
      </c>
      <c r="E713" s="165">
        <v>-0.27328681117941162</v>
      </c>
      <c r="F713" s="165">
        <v>0.92563115319882883</v>
      </c>
      <c r="G713" s="165">
        <v>0.4036488002799235</v>
      </c>
      <c r="H713" s="165"/>
    </row>
    <row r="714" spans="1:8">
      <c r="A714" s="164" t="s">
        <v>446</v>
      </c>
      <c r="B714" s="164" t="s">
        <v>617</v>
      </c>
      <c r="C714" s="167">
        <f t="shared" si="11"/>
        <v>1</v>
      </c>
      <c r="D714" s="164">
        <v>1</v>
      </c>
      <c r="E714" s="165">
        <v>0.176299102766969</v>
      </c>
      <c r="F714" s="165">
        <v>0.92563115319882883</v>
      </c>
      <c r="G714" s="165">
        <v>0.59635119972007644</v>
      </c>
      <c r="H714" s="165">
        <v>-0.79227403507326888</v>
      </c>
    </row>
    <row r="715" spans="1:8">
      <c r="A715" s="164" t="s">
        <v>446</v>
      </c>
      <c r="B715" s="164" t="s">
        <v>618</v>
      </c>
      <c r="C715" s="167">
        <f t="shared" si="11"/>
        <v>0</v>
      </c>
      <c r="D715" s="164">
        <v>0</v>
      </c>
      <c r="E715" s="165">
        <v>-0.23114377945812764</v>
      </c>
      <c r="F715" s="165">
        <v>0.88436315107494801</v>
      </c>
      <c r="G715" s="165">
        <v>0.70652977458351329</v>
      </c>
      <c r="H715" s="165"/>
    </row>
    <row r="716" spans="1:8">
      <c r="A716" s="164" t="s">
        <v>446</v>
      </c>
      <c r="B716" s="164" t="s">
        <v>618</v>
      </c>
      <c r="C716" s="167">
        <f t="shared" si="11"/>
        <v>1</v>
      </c>
      <c r="D716" s="164">
        <v>1</v>
      </c>
      <c r="E716" s="165">
        <v>0.53852813397704025</v>
      </c>
      <c r="F716" s="165">
        <v>0.88436315107494801</v>
      </c>
      <c r="G716" s="165">
        <v>0.29347022541648665</v>
      </c>
      <c r="H716" s="165">
        <v>1.0464660614137782</v>
      </c>
    </row>
    <row r="717" spans="1:8">
      <c r="A717" s="164" t="s">
        <v>446</v>
      </c>
      <c r="B717" s="164" t="s">
        <v>619</v>
      </c>
      <c r="C717" s="167">
        <f t="shared" si="11"/>
        <v>0</v>
      </c>
      <c r="D717" s="164">
        <v>0</v>
      </c>
      <c r="E717" s="165">
        <v>-0.41239497898610428</v>
      </c>
      <c r="F717" s="165">
        <v>0.83986211505161268</v>
      </c>
      <c r="G717" s="165">
        <v>0.5590993449745103</v>
      </c>
      <c r="H717" s="165"/>
    </row>
    <row r="718" spans="1:8">
      <c r="A718" s="164" t="s">
        <v>446</v>
      </c>
      <c r="B718" s="164" t="s">
        <v>619</v>
      </c>
      <c r="C718" s="167">
        <f t="shared" si="11"/>
        <v>1</v>
      </c>
      <c r="D718" s="164">
        <v>1</v>
      </c>
      <c r="E718" s="165">
        <v>0.50135515573200629</v>
      </c>
      <c r="F718" s="165">
        <v>0.83986211505161268</v>
      </c>
      <c r="G718" s="165">
        <v>0.4409006550254897</v>
      </c>
      <c r="H718" s="165">
        <v>0.22782380757650025</v>
      </c>
    </row>
    <row r="719" spans="1:8">
      <c r="A719" s="164" t="s">
        <v>446</v>
      </c>
      <c r="B719" s="164" t="s">
        <v>620</v>
      </c>
      <c r="C719" s="167">
        <f t="shared" si="11"/>
        <v>0</v>
      </c>
      <c r="D719" s="164">
        <v>0</v>
      </c>
      <c r="E719" s="165">
        <v>-0.47157729554755579</v>
      </c>
      <c r="F719" s="165">
        <v>0.88262767935170783</v>
      </c>
      <c r="G719" s="165">
        <v>0.38128168476151036</v>
      </c>
      <c r="H719" s="165"/>
    </row>
    <row r="720" spans="1:8">
      <c r="A720" s="164" t="s">
        <v>446</v>
      </c>
      <c r="B720" s="164" t="s">
        <v>620</v>
      </c>
      <c r="C720" s="167">
        <f t="shared" si="11"/>
        <v>1</v>
      </c>
      <c r="D720" s="164">
        <v>1</v>
      </c>
      <c r="E720" s="165">
        <v>0.27620158933323841</v>
      </c>
      <c r="F720" s="165">
        <v>0.88262767935170783</v>
      </c>
      <c r="G720" s="165">
        <v>0.61871831523848975</v>
      </c>
      <c r="H720" s="165">
        <v>-0.6020325311255853</v>
      </c>
    </row>
    <row r="721" spans="1:8">
      <c r="A721" s="164" t="s">
        <v>446</v>
      </c>
      <c r="B721" s="164" t="s">
        <v>621</v>
      </c>
      <c r="C721" s="167">
        <f t="shared" si="11"/>
        <v>0</v>
      </c>
      <c r="D721" s="164">
        <v>0</v>
      </c>
      <c r="E721" s="165">
        <v>-0.50676431935403277</v>
      </c>
      <c r="F721" s="165">
        <v>0.76066251277518981</v>
      </c>
      <c r="G721" s="165">
        <v>0.58883773756536961</v>
      </c>
      <c r="H721" s="165"/>
    </row>
    <row r="722" spans="1:8">
      <c r="A722" s="164" t="s">
        <v>446</v>
      </c>
      <c r="B722" s="164" t="s">
        <v>621</v>
      </c>
      <c r="C722" s="167">
        <f t="shared" si="11"/>
        <v>1</v>
      </c>
      <c r="D722" s="164">
        <v>1</v>
      </c>
      <c r="E722" s="165">
        <v>0.69012076575414916</v>
      </c>
      <c r="F722" s="165">
        <v>0.76066251277518981</v>
      </c>
      <c r="G722" s="165">
        <v>0.41116226243463044</v>
      </c>
      <c r="H722" s="165">
        <v>0.26530744817106472</v>
      </c>
    </row>
    <row r="723" spans="1:8">
      <c r="A723" s="164" t="s">
        <v>446</v>
      </c>
      <c r="B723" s="164" t="s">
        <v>622</v>
      </c>
      <c r="C723" s="167">
        <f t="shared" si="11"/>
        <v>0</v>
      </c>
      <c r="D723" s="164">
        <v>0</v>
      </c>
      <c r="E723" s="165">
        <v>-0.82363783921282729</v>
      </c>
      <c r="F723" s="165">
        <v>0.83155816420127471</v>
      </c>
      <c r="G723" s="165">
        <v>0.23331751322931046</v>
      </c>
      <c r="H723" s="165"/>
    </row>
    <row r="724" spans="1:8">
      <c r="A724" s="164" t="s">
        <v>446</v>
      </c>
      <c r="B724" s="164" t="s">
        <v>622</v>
      </c>
      <c r="C724" s="167">
        <f t="shared" si="11"/>
        <v>1</v>
      </c>
      <c r="D724" s="164">
        <v>1</v>
      </c>
      <c r="E724" s="165">
        <v>0.28637715325850016</v>
      </c>
      <c r="F724" s="165">
        <v>0.83155816420127471</v>
      </c>
      <c r="G724" s="165">
        <v>0.76668248677068962</v>
      </c>
      <c r="H724" s="165">
        <v>-1.0097423393587139</v>
      </c>
    </row>
    <row r="725" spans="1:8">
      <c r="A725" s="164" t="s">
        <v>446</v>
      </c>
      <c r="B725" s="164" t="s">
        <v>623</v>
      </c>
      <c r="C725" s="167">
        <f t="shared" si="11"/>
        <v>0</v>
      </c>
      <c r="D725" s="164">
        <v>0</v>
      </c>
      <c r="E725" s="165">
        <v>-0.75796859590654242</v>
      </c>
      <c r="F725" s="165">
        <v>0.86963388008761944</v>
      </c>
      <c r="G725" s="165">
        <v>0.20273502821590147</v>
      </c>
      <c r="H725" s="165"/>
    </row>
    <row r="726" spans="1:8">
      <c r="A726" s="164" t="s">
        <v>446</v>
      </c>
      <c r="B726" s="164" t="s">
        <v>623</v>
      </c>
      <c r="C726" s="167">
        <f t="shared" si="11"/>
        <v>1</v>
      </c>
      <c r="D726" s="164">
        <v>1</v>
      </c>
      <c r="E726" s="165">
        <v>0.22538488612787902</v>
      </c>
      <c r="F726" s="165">
        <v>0.86963388008761944</v>
      </c>
      <c r="G726" s="165">
        <v>0.79726497178409861</v>
      </c>
      <c r="H726" s="165">
        <v>-1.3193632178830481</v>
      </c>
    </row>
    <row r="727" spans="1:8">
      <c r="A727" s="164" t="s">
        <v>446</v>
      </c>
      <c r="B727" s="164" t="s">
        <v>624</v>
      </c>
      <c r="C727" s="167">
        <f t="shared" si="11"/>
        <v>0</v>
      </c>
      <c r="D727" s="164">
        <v>0</v>
      </c>
      <c r="E727" s="165">
        <v>-0.5368897299842107</v>
      </c>
      <c r="F727" s="165">
        <v>0.8358612649086552</v>
      </c>
      <c r="G727" s="165">
        <v>0.39501534759463436</v>
      </c>
      <c r="H727" s="165"/>
    </row>
    <row r="728" spans="1:8">
      <c r="A728" s="164" t="s">
        <v>446</v>
      </c>
      <c r="B728" s="164" t="s">
        <v>624</v>
      </c>
      <c r="C728" s="167">
        <f t="shared" si="11"/>
        <v>1</v>
      </c>
      <c r="D728" s="164">
        <v>1</v>
      </c>
      <c r="E728" s="165">
        <v>0.40139810343313193</v>
      </c>
      <c r="F728" s="165">
        <v>0.8358612649086552</v>
      </c>
      <c r="G728" s="165">
        <v>0.6049846524053657</v>
      </c>
      <c r="H728" s="165">
        <v>-0.38515954723502122</v>
      </c>
    </row>
    <row r="729" spans="1:8">
      <c r="A729" s="164" t="s">
        <v>446</v>
      </c>
      <c r="B729" s="164" t="s">
        <v>625</v>
      </c>
      <c r="C729" s="167">
        <f t="shared" si="11"/>
        <v>0</v>
      </c>
      <c r="D729" s="164">
        <v>0</v>
      </c>
      <c r="E729" s="165">
        <v>-0.24379070273278469</v>
      </c>
      <c r="F729" s="165">
        <v>0.91737944618063672</v>
      </c>
      <c r="G729" s="165">
        <v>0.64668251754753803</v>
      </c>
      <c r="H729" s="165"/>
    </row>
    <row r="730" spans="1:8">
      <c r="A730" s="164" t="s">
        <v>446</v>
      </c>
      <c r="B730" s="164" t="s">
        <v>625</v>
      </c>
      <c r="C730" s="167">
        <f t="shared" si="11"/>
        <v>1</v>
      </c>
      <c r="D730" s="164">
        <v>1</v>
      </c>
      <c r="E730" s="165">
        <v>0.50352990254821828</v>
      </c>
      <c r="F730" s="165">
        <v>0.91737944618063672</v>
      </c>
      <c r="G730" s="165">
        <v>0.35331748245246181</v>
      </c>
      <c r="H730" s="165">
        <v>0.8106061244240812</v>
      </c>
    </row>
    <row r="731" spans="1:8">
      <c r="A731" s="164" t="s">
        <v>446</v>
      </c>
      <c r="B731" s="164" t="s">
        <v>626</v>
      </c>
      <c r="C731" s="167">
        <f t="shared" si="11"/>
        <v>0</v>
      </c>
      <c r="D731" s="164">
        <v>0</v>
      </c>
      <c r="E731" s="165">
        <v>-0.25464480381021648</v>
      </c>
      <c r="F731" s="165">
        <v>0.9102021096494497</v>
      </c>
      <c r="G731" s="165">
        <v>0.64577179945487884</v>
      </c>
      <c r="H731" s="165"/>
    </row>
    <row r="732" spans="1:8">
      <c r="A732" s="164" t="s">
        <v>446</v>
      </c>
      <c r="B732" s="164" t="s">
        <v>626</v>
      </c>
      <c r="C732" s="167">
        <f t="shared" si="11"/>
        <v>1</v>
      </c>
      <c r="D732" s="164">
        <v>1</v>
      </c>
      <c r="E732" s="165">
        <v>0.53846944851152756</v>
      </c>
      <c r="F732" s="165">
        <v>0.9102021096494497</v>
      </c>
      <c r="G732" s="165">
        <v>0.35422820054512111</v>
      </c>
      <c r="H732" s="165">
        <v>0.76918510026507758</v>
      </c>
    </row>
    <row r="733" spans="1:8">
      <c r="A733" s="164" t="s">
        <v>446</v>
      </c>
      <c r="B733" s="164" t="s">
        <v>627</v>
      </c>
      <c r="C733" s="167">
        <f t="shared" si="11"/>
        <v>0</v>
      </c>
      <c r="D733" s="164">
        <v>0</v>
      </c>
      <c r="E733" s="165">
        <v>-0.44786787314011878</v>
      </c>
      <c r="F733" s="165">
        <v>0.86394122307829813</v>
      </c>
      <c r="G733" s="165">
        <v>0.49584860560895583</v>
      </c>
      <c r="H733" s="165"/>
    </row>
    <row r="734" spans="1:8">
      <c r="A734" s="164" t="s">
        <v>446</v>
      </c>
      <c r="B734" s="164" t="s">
        <v>627</v>
      </c>
      <c r="C734" s="167">
        <f t="shared" si="11"/>
        <v>1</v>
      </c>
      <c r="D734" s="164">
        <v>1</v>
      </c>
      <c r="E734" s="165">
        <v>0.4980528853623224</v>
      </c>
      <c r="F734" s="165">
        <v>0.86394122307829813</v>
      </c>
      <c r="G734" s="165">
        <v>0.50415139439104417</v>
      </c>
      <c r="H734" s="165">
        <v>1.1989299079931681E-2</v>
      </c>
    </row>
    <row r="735" spans="1:8">
      <c r="A735" s="164" t="s">
        <v>446</v>
      </c>
      <c r="B735" s="164" t="s">
        <v>628</v>
      </c>
      <c r="C735" s="167">
        <f t="shared" si="11"/>
        <v>0</v>
      </c>
      <c r="D735" s="164">
        <v>0</v>
      </c>
      <c r="E735" s="165">
        <v>-0.35464704689998844</v>
      </c>
      <c r="F735" s="165">
        <v>0.86534302430357235</v>
      </c>
      <c r="G735" s="165">
        <v>0.54928094185877208</v>
      </c>
      <c r="H735" s="165"/>
    </row>
    <row r="736" spans="1:8">
      <c r="A736" s="164" t="s">
        <v>446</v>
      </c>
      <c r="B736" s="164" t="s">
        <v>628</v>
      </c>
      <c r="C736" s="167">
        <f t="shared" si="11"/>
        <v>1</v>
      </c>
      <c r="D736" s="164">
        <v>1</v>
      </c>
      <c r="E736" s="165">
        <v>0.49513273028172622</v>
      </c>
      <c r="F736" s="165">
        <v>0.86534302430357235</v>
      </c>
      <c r="G736" s="165">
        <v>0.45071905814122804</v>
      </c>
      <c r="H736" s="165">
        <v>0.24451237123189751</v>
      </c>
    </row>
    <row r="737" spans="1:8">
      <c r="A737" s="164" t="s">
        <v>446</v>
      </c>
      <c r="B737" s="164" t="s">
        <v>629</v>
      </c>
      <c r="C737" s="167">
        <f t="shared" si="11"/>
        <v>0</v>
      </c>
      <c r="D737" s="164">
        <v>0</v>
      </c>
      <c r="E737" s="165">
        <v>-0.28796461296187548</v>
      </c>
      <c r="F737" s="165">
        <v>0.88035795958223084</v>
      </c>
      <c r="G737" s="165">
        <v>0.61628229331588513</v>
      </c>
      <c r="H737" s="165"/>
    </row>
    <row r="738" spans="1:8">
      <c r="A738" s="164" t="s">
        <v>446</v>
      </c>
      <c r="B738" s="164" t="s">
        <v>629</v>
      </c>
      <c r="C738" s="167">
        <f t="shared" si="11"/>
        <v>1</v>
      </c>
      <c r="D738" s="164">
        <v>1</v>
      </c>
      <c r="E738" s="165">
        <v>0.52759559859856942</v>
      </c>
      <c r="F738" s="165">
        <v>0.88035795958223084</v>
      </c>
      <c r="G738" s="165">
        <v>0.38371770668411481</v>
      </c>
      <c r="H738" s="165">
        <v>0.57006761508102799</v>
      </c>
    </row>
    <row r="739" spans="1:8">
      <c r="A739" s="164" t="s">
        <v>446</v>
      </c>
      <c r="B739" s="164" t="s">
        <v>630</v>
      </c>
      <c r="C739" s="167">
        <f t="shared" si="11"/>
        <v>0</v>
      </c>
      <c r="D739" s="164">
        <v>0</v>
      </c>
      <c r="E739" s="165">
        <v>-0.12899903395363999</v>
      </c>
      <c r="F739" s="165">
        <v>0.88735446958059183</v>
      </c>
      <c r="G739" s="165">
        <v>0.85069647642068502</v>
      </c>
      <c r="H739" s="165"/>
    </row>
    <row r="740" spans="1:8">
      <c r="A740" s="164" t="s">
        <v>446</v>
      </c>
      <c r="B740" s="164" t="s">
        <v>630</v>
      </c>
      <c r="C740" s="167">
        <f t="shared" si="11"/>
        <v>1</v>
      </c>
      <c r="D740" s="164">
        <v>1</v>
      </c>
      <c r="E740" s="165">
        <v>0.93210917031538087</v>
      </c>
      <c r="F740" s="165">
        <v>0.88735446958059183</v>
      </c>
      <c r="G740" s="165">
        <v>0.14930352357931503</v>
      </c>
      <c r="H740" s="165">
        <v>1.6927813317861018</v>
      </c>
    </row>
    <row r="741" spans="1:8">
      <c r="A741" s="164" t="s">
        <v>446</v>
      </c>
      <c r="B741" s="164" t="s">
        <v>631</v>
      </c>
      <c r="C741" s="167">
        <f t="shared" si="11"/>
        <v>0</v>
      </c>
      <c r="D741" s="164">
        <v>0</v>
      </c>
      <c r="E741" s="165">
        <v>-0.49366013636809869</v>
      </c>
      <c r="F741" s="165">
        <v>0.89452269373903881</v>
      </c>
      <c r="G741" s="165">
        <v>0.3260402200204649</v>
      </c>
      <c r="H741" s="165"/>
    </row>
    <row r="742" spans="1:8">
      <c r="A742" s="164" t="s">
        <v>446</v>
      </c>
      <c r="B742" s="164" t="s">
        <v>631</v>
      </c>
      <c r="C742" s="167">
        <f t="shared" si="11"/>
        <v>1</v>
      </c>
      <c r="D742" s="164">
        <v>1</v>
      </c>
      <c r="E742" s="165">
        <v>0.27845183127944634</v>
      </c>
      <c r="F742" s="165">
        <v>0.89452269373903881</v>
      </c>
      <c r="G742" s="165">
        <v>0.67395977997953516</v>
      </c>
      <c r="H742" s="165">
        <v>-0.86014243288058589</v>
      </c>
    </row>
    <row r="743" spans="1:8">
      <c r="A743" s="164" t="s">
        <v>446</v>
      </c>
      <c r="B743" s="164" t="s">
        <v>632</v>
      </c>
      <c r="C743" s="167">
        <f t="shared" si="11"/>
        <v>0</v>
      </c>
      <c r="D743" s="164">
        <v>0</v>
      </c>
      <c r="E743" s="165">
        <v>-1.3352828215431096</v>
      </c>
      <c r="F743" s="165">
        <v>0.87992578644494224</v>
      </c>
      <c r="G743" s="165">
        <v>0.12776382926031896</v>
      </c>
      <c r="H743" s="165"/>
    </row>
    <row r="744" spans="1:8">
      <c r="A744" s="164" t="s">
        <v>446</v>
      </c>
      <c r="B744" s="164" t="s">
        <v>632</v>
      </c>
      <c r="C744" s="167">
        <f t="shared" si="11"/>
        <v>1</v>
      </c>
      <c r="D744" s="164">
        <v>1</v>
      </c>
      <c r="E744" s="165">
        <v>0.15209615086864353</v>
      </c>
      <c r="F744" s="165">
        <v>0.87992578644494224</v>
      </c>
      <c r="G744" s="165">
        <v>0.87223617073968107</v>
      </c>
      <c r="H744" s="165">
        <v>-1.5915241505560163</v>
      </c>
    </row>
    <row r="745" spans="1:8">
      <c r="A745" s="164" t="s">
        <v>446</v>
      </c>
      <c r="B745" s="164" t="s">
        <v>633</v>
      </c>
      <c r="C745" s="167">
        <f t="shared" si="11"/>
        <v>0</v>
      </c>
      <c r="D745" s="164">
        <v>0</v>
      </c>
      <c r="E745" s="165">
        <v>-0.70539195765466089</v>
      </c>
      <c r="F745" s="165">
        <v>0.91186513793878099</v>
      </c>
      <c r="G745" s="165">
        <v>0.29821727059123637</v>
      </c>
      <c r="H745" s="165"/>
    </row>
    <row r="746" spans="1:8">
      <c r="A746" s="164" t="s">
        <v>446</v>
      </c>
      <c r="B746" s="164" t="s">
        <v>633</v>
      </c>
      <c r="C746" s="167">
        <f t="shared" si="11"/>
        <v>1</v>
      </c>
      <c r="D746" s="164">
        <v>1</v>
      </c>
      <c r="E746" s="165">
        <v>0.24569282610599996</v>
      </c>
      <c r="F746" s="165">
        <v>0.91186513793878099</v>
      </c>
      <c r="G746" s="165">
        <v>0.70178272940876374</v>
      </c>
      <c r="H746" s="165">
        <v>-0.97804499914667387</v>
      </c>
    </row>
    <row r="747" spans="1:8">
      <c r="A747" s="164" t="s">
        <v>446</v>
      </c>
      <c r="B747" s="164" t="s">
        <v>634</v>
      </c>
      <c r="C747" s="167">
        <f t="shared" si="11"/>
        <v>0</v>
      </c>
      <c r="D747" s="164">
        <v>0</v>
      </c>
      <c r="E747" s="165">
        <v>-0.61181290417032097</v>
      </c>
      <c r="F747" s="165">
        <v>0.95166870694879246</v>
      </c>
      <c r="G747" s="165">
        <v>0.25903953184545875</v>
      </c>
      <c r="H747" s="165"/>
    </row>
    <row r="748" spans="1:8">
      <c r="A748" s="164" t="s">
        <v>446</v>
      </c>
      <c r="B748" s="164" t="s">
        <v>634</v>
      </c>
      <c r="C748" s="167">
        <f t="shared" si="11"/>
        <v>1</v>
      </c>
      <c r="D748" s="164">
        <v>1</v>
      </c>
      <c r="E748" s="165">
        <v>0.1626897132117818</v>
      </c>
      <c r="F748" s="165">
        <v>0.95166870694879246</v>
      </c>
      <c r="G748" s="165">
        <v>0.74096046815454131</v>
      </c>
      <c r="H748" s="165">
        <v>-1.4535211745817747</v>
      </c>
    </row>
    <row r="749" spans="1:8">
      <c r="A749" s="164" t="s">
        <v>446</v>
      </c>
      <c r="B749" s="164" t="s">
        <v>635</v>
      </c>
      <c r="C749" s="167">
        <f t="shared" si="11"/>
        <v>0</v>
      </c>
      <c r="D749" s="164">
        <v>0</v>
      </c>
      <c r="E749" s="165">
        <v>-0.56831523152916941</v>
      </c>
      <c r="F749" s="165">
        <v>0.87358963855062854</v>
      </c>
      <c r="G749" s="165">
        <v>0.49083509640994566</v>
      </c>
      <c r="H749" s="165"/>
    </row>
    <row r="750" spans="1:8">
      <c r="A750" s="164" t="s">
        <v>446</v>
      </c>
      <c r="B750" s="164" t="s">
        <v>635</v>
      </c>
      <c r="C750" s="167">
        <f t="shared" si="11"/>
        <v>1</v>
      </c>
      <c r="D750" s="164">
        <v>1</v>
      </c>
      <c r="E750" s="165">
        <v>0.41609526534946906</v>
      </c>
      <c r="F750" s="165">
        <v>0.87358963855062854</v>
      </c>
      <c r="G750" s="165">
        <v>0.50916490359005429</v>
      </c>
      <c r="H750" s="165">
        <v>-0.10453333225692572</v>
      </c>
    </row>
    <row r="751" spans="1:8">
      <c r="A751" s="164" t="s">
        <v>446</v>
      </c>
      <c r="B751" s="164" t="s">
        <v>636</v>
      </c>
      <c r="C751" s="167">
        <f t="shared" si="11"/>
        <v>0</v>
      </c>
      <c r="D751" s="164">
        <v>0</v>
      </c>
      <c r="E751" s="165">
        <v>-0.91174796172767036</v>
      </c>
      <c r="F751" s="165">
        <v>0.82102388495391554</v>
      </c>
      <c r="G751" s="165">
        <v>0.3130799766218979</v>
      </c>
      <c r="H751" s="165"/>
    </row>
    <row r="752" spans="1:8">
      <c r="A752" s="164" t="s">
        <v>446</v>
      </c>
      <c r="B752" s="164" t="s">
        <v>636</v>
      </c>
      <c r="C752" s="167">
        <f t="shared" si="11"/>
        <v>1</v>
      </c>
      <c r="D752" s="164">
        <v>1</v>
      </c>
      <c r="E752" s="165">
        <v>0.32205094236469856</v>
      </c>
      <c r="F752" s="165">
        <v>0.82102388495391554</v>
      </c>
      <c r="G752" s="165">
        <v>0.68692002337810221</v>
      </c>
      <c r="H752" s="165">
        <v>-0.72414434572259778</v>
      </c>
    </row>
    <row r="753" spans="1:8">
      <c r="A753" s="164" t="s">
        <v>446</v>
      </c>
      <c r="B753" s="164" t="s">
        <v>637</v>
      </c>
      <c r="C753" s="167">
        <f t="shared" si="11"/>
        <v>0</v>
      </c>
      <c r="D753" s="164">
        <v>0</v>
      </c>
      <c r="E753" s="165">
        <v>-0.53438771478123248</v>
      </c>
      <c r="F753" s="165">
        <v>0.80790926459690127</v>
      </c>
      <c r="G753" s="165">
        <v>0.61197194498289076</v>
      </c>
      <c r="H753" s="165"/>
    </row>
    <row r="754" spans="1:8">
      <c r="A754" s="164" t="s">
        <v>446</v>
      </c>
      <c r="B754" s="164" t="s">
        <v>637</v>
      </c>
      <c r="C754" s="167">
        <f t="shared" si="11"/>
        <v>1</v>
      </c>
      <c r="D754" s="164">
        <v>1</v>
      </c>
      <c r="E754" s="165">
        <v>0.67727717031321588</v>
      </c>
      <c r="F754" s="165">
        <v>0.80790926459690127</v>
      </c>
      <c r="G754" s="165">
        <v>0.38802805501710924</v>
      </c>
      <c r="H754" s="165">
        <v>0.31687874448293057</v>
      </c>
    </row>
    <row r="755" spans="1:8">
      <c r="A755" s="164" t="s">
        <v>446</v>
      </c>
      <c r="B755" s="164" t="s">
        <v>638</v>
      </c>
      <c r="C755" s="167">
        <f t="shared" si="11"/>
        <v>0</v>
      </c>
      <c r="D755" s="164">
        <v>0</v>
      </c>
      <c r="E755" s="165">
        <v>-0.58546919438362599</v>
      </c>
      <c r="F755" s="165">
        <v>0.84342892333370079</v>
      </c>
      <c r="G755" s="165">
        <v>0.28907188874664935</v>
      </c>
      <c r="H755" s="165"/>
    </row>
    <row r="756" spans="1:8">
      <c r="A756" s="164" t="s">
        <v>446</v>
      </c>
      <c r="B756" s="164" t="s">
        <v>638</v>
      </c>
      <c r="C756" s="167">
        <f t="shared" si="11"/>
        <v>1</v>
      </c>
      <c r="D756" s="164">
        <v>1</v>
      </c>
      <c r="E756" s="165">
        <v>0.28152854569664842</v>
      </c>
      <c r="F756" s="165">
        <v>0.84342892333370079</v>
      </c>
      <c r="G756" s="165">
        <v>0.71092811125335065</v>
      </c>
      <c r="H756" s="165">
        <v>-0.89033564665586595</v>
      </c>
    </row>
    <row r="757" spans="1:8">
      <c r="A757" s="164" t="s">
        <v>446</v>
      </c>
      <c r="B757" s="164" t="s">
        <v>639</v>
      </c>
      <c r="C757" s="167">
        <f t="shared" si="11"/>
        <v>0</v>
      </c>
      <c r="D757" s="164">
        <v>0</v>
      </c>
      <c r="E757" s="165">
        <v>-0.29582376078196648</v>
      </c>
      <c r="F757" s="165">
        <v>0.86673606008417492</v>
      </c>
      <c r="G757" s="165">
        <v>0.50370178597609749</v>
      </c>
      <c r="H757" s="165"/>
    </row>
    <row r="758" spans="1:8">
      <c r="A758" s="164" t="s">
        <v>446</v>
      </c>
      <c r="B758" s="164" t="s">
        <v>639</v>
      </c>
      <c r="C758" s="167">
        <f t="shared" si="11"/>
        <v>1</v>
      </c>
      <c r="D758" s="164">
        <v>1</v>
      </c>
      <c r="E758" s="165">
        <v>0.3687449078561415</v>
      </c>
      <c r="F758" s="165">
        <v>0.86673606008417492</v>
      </c>
      <c r="G758" s="165">
        <v>0.49629821402390245</v>
      </c>
      <c r="H758" s="165">
        <v>5.3198941118619517E-2</v>
      </c>
    </row>
    <row r="759" spans="1:8">
      <c r="A759" s="164" t="s">
        <v>446</v>
      </c>
      <c r="B759" s="164" t="s">
        <v>640</v>
      </c>
      <c r="C759" s="167">
        <f t="shared" si="11"/>
        <v>0</v>
      </c>
      <c r="D759" s="164">
        <v>0</v>
      </c>
      <c r="E759" s="165">
        <v>-0.43374003034671338</v>
      </c>
      <c r="F759" s="165">
        <v>0.84566152951252549</v>
      </c>
      <c r="G759" s="165">
        <v>0.40050196760941209</v>
      </c>
      <c r="H759" s="165"/>
    </row>
    <row r="760" spans="1:8">
      <c r="A760" s="164" t="s">
        <v>446</v>
      </c>
      <c r="B760" s="164" t="s">
        <v>640</v>
      </c>
      <c r="C760" s="167">
        <f t="shared" si="11"/>
        <v>1</v>
      </c>
      <c r="D760" s="164">
        <v>1</v>
      </c>
      <c r="E760" s="165">
        <v>0.34755903215590894</v>
      </c>
      <c r="F760" s="165">
        <v>0.84566152951252549</v>
      </c>
      <c r="G760" s="165">
        <v>0.59949803239058796</v>
      </c>
      <c r="H760" s="165">
        <v>-0.41230926057561557</v>
      </c>
    </row>
    <row r="761" spans="1:8">
      <c r="A761" s="164" t="s">
        <v>446</v>
      </c>
      <c r="B761" s="164" t="s">
        <v>641</v>
      </c>
      <c r="C761" s="167">
        <f t="shared" si="11"/>
        <v>0</v>
      </c>
      <c r="D761" s="164">
        <v>0</v>
      </c>
      <c r="E761" s="165">
        <v>-0.6924333667870054</v>
      </c>
      <c r="F761" s="165">
        <v>0.84897393123207754</v>
      </c>
      <c r="G761" s="165">
        <v>0.20663089576924709</v>
      </c>
      <c r="H761" s="165"/>
    </row>
    <row r="762" spans="1:8">
      <c r="A762" s="164" t="s">
        <v>446</v>
      </c>
      <c r="B762" s="164" t="s">
        <v>641</v>
      </c>
      <c r="C762" s="167">
        <f t="shared" si="11"/>
        <v>1</v>
      </c>
      <c r="D762" s="164">
        <v>1</v>
      </c>
      <c r="E762" s="165">
        <v>0.22670511453190006</v>
      </c>
      <c r="F762" s="165">
        <v>0.84897393123207754</v>
      </c>
      <c r="G762" s="165">
        <v>0.79336910423075302</v>
      </c>
      <c r="H762" s="165">
        <v>-1.2878447641435575</v>
      </c>
    </row>
    <row r="763" spans="1:8">
      <c r="A763" s="164" t="s">
        <v>446</v>
      </c>
      <c r="B763" s="164" t="s">
        <v>642</v>
      </c>
      <c r="C763" s="167">
        <f t="shared" si="11"/>
        <v>0</v>
      </c>
      <c r="D763" s="164">
        <v>0</v>
      </c>
      <c r="E763" s="165">
        <v>-1.0387430273808353</v>
      </c>
      <c r="F763" s="165">
        <v>0.94151939923283612</v>
      </c>
      <c r="G763" s="165">
        <v>0.10316247644974404</v>
      </c>
      <c r="H763" s="165"/>
    </row>
    <row r="764" spans="1:8">
      <c r="A764" s="164" t="s">
        <v>446</v>
      </c>
      <c r="B764" s="164" t="s">
        <v>642</v>
      </c>
      <c r="C764" s="167">
        <f t="shared" si="11"/>
        <v>1</v>
      </c>
      <c r="D764" s="164">
        <v>1</v>
      </c>
      <c r="E764" s="165">
        <v>5.152312571698172E-2</v>
      </c>
      <c r="F764" s="165">
        <v>0.94151939923283612</v>
      </c>
      <c r="G764" s="165">
        <v>0.89683752355025603</v>
      </c>
      <c r="H764" s="165">
        <v>-2.2519225758971362</v>
      </c>
    </row>
    <row r="765" spans="1:8">
      <c r="A765" s="164" t="s">
        <v>446</v>
      </c>
      <c r="B765" s="164" t="s">
        <v>643</v>
      </c>
      <c r="C765" s="167">
        <f t="shared" si="11"/>
        <v>0</v>
      </c>
      <c r="D765" s="164">
        <v>0</v>
      </c>
      <c r="E765" s="165">
        <v>-0.9684538515285942</v>
      </c>
      <c r="F765" s="165">
        <v>0.85618934537728419</v>
      </c>
      <c r="G765" s="165">
        <v>0.24644342889639184</v>
      </c>
      <c r="H765" s="165"/>
    </row>
    <row r="766" spans="1:8">
      <c r="A766" s="164" t="s">
        <v>446</v>
      </c>
      <c r="B766" s="164" t="s">
        <v>643</v>
      </c>
      <c r="C766" s="167">
        <f t="shared" si="11"/>
        <v>1</v>
      </c>
      <c r="D766" s="164">
        <v>1</v>
      </c>
      <c r="E766" s="165">
        <v>0.23388519832033589</v>
      </c>
      <c r="F766" s="165">
        <v>0.85618934537728419</v>
      </c>
      <c r="G766" s="165">
        <v>0.75355657110360819</v>
      </c>
      <c r="H766" s="165">
        <v>-1.0487232088790721</v>
      </c>
    </row>
    <row r="767" spans="1:8">
      <c r="A767" s="164" t="s">
        <v>446</v>
      </c>
      <c r="B767" s="164" t="s">
        <v>644</v>
      </c>
      <c r="C767" s="167">
        <f t="shared" si="11"/>
        <v>0</v>
      </c>
      <c r="D767" s="164">
        <v>0</v>
      </c>
      <c r="E767" s="165">
        <v>-0.52629716456308107</v>
      </c>
      <c r="F767" s="165">
        <v>0.85515627236652647</v>
      </c>
      <c r="G767" s="165">
        <v>0.50510921448447899</v>
      </c>
      <c r="H767" s="165"/>
    </row>
    <row r="768" spans="1:8">
      <c r="A768" s="164" t="s">
        <v>446</v>
      </c>
      <c r="B768" s="164" t="s">
        <v>644</v>
      </c>
      <c r="C768" s="167">
        <f t="shared" si="11"/>
        <v>1</v>
      </c>
      <c r="D768" s="164">
        <v>1</v>
      </c>
      <c r="E768" s="165">
        <v>0.54911939114996322</v>
      </c>
      <c r="F768" s="165">
        <v>0.85515627236652647</v>
      </c>
      <c r="G768" s="165">
        <v>0.49489078551552096</v>
      </c>
      <c r="H768" s="165">
        <v>2.5308831307096834E-2</v>
      </c>
    </row>
    <row r="769" spans="1:8">
      <c r="A769" s="164" t="s">
        <v>446</v>
      </c>
      <c r="B769" s="164" t="s">
        <v>645</v>
      </c>
      <c r="C769" s="167">
        <f t="shared" si="11"/>
        <v>0</v>
      </c>
      <c r="D769" s="164">
        <v>0</v>
      </c>
      <c r="E769" s="165">
        <v>-0.58554933286279565</v>
      </c>
      <c r="F769" s="165">
        <v>0.85085114206085799</v>
      </c>
      <c r="G769" s="165">
        <v>0.50549403577477559</v>
      </c>
      <c r="H769" s="165"/>
    </row>
    <row r="770" spans="1:8">
      <c r="A770" s="164" t="s">
        <v>446</v>
      </c>
      <c r="B770" s="164" t="s">
        <v>645</v>
      </c>
      <c r="C770" s="167">
        <f t="shared" si="11"/>
        <v>1</v>
      </c>
      <c r="D770" s="164">
        <v>1</v>
      </c>
      <c r="E770" s="165">
        <v>0.41604434760319176</v>
      </c>
      <c r="F770" s="165">
        <v>0.85085114206085799</v>
      </c>
      <c r="G770" s="165">
        <v>0.49450596422522447</v>
      </c>
      <c r="H770" s="165">
        <v>-6.8867590243602034E-2</v>
      </c>
    </row>
    <row r="771" spans="1:8">
      <c r="A771" s="164" t="s">
        <v>446</v>
      </c>
      <c r="B771" s="164" t="s">
        <v>646</v>
      </c>
      <c r="C771" s="167">
        <f t="shared" si="11"/>
        <v>0</v>
      </c>
      <c r="D771" s="164">
        <v>0</v>
      </c>
      <c r="E771" s="165">
        <v>-0.38367751880756829</v>
      </c>
      <c r="F771" s="165">
        <v>0.89070251922569021</v>
      </c>
      <c r="G771" s="165">
        <v>0.59087477797366583</v>
      </c>
      <c r="H771" s="165"/>
    </row>
    <row r="772" spans="1:8">
      <c r="A772" s="164" t="s">
        <v>446</v>
      </c>
      <c r="B772" s="164" t="s">
        <v>646</v>
      </c>
      <c r="C772" s="167">
        <f t="shared" ref="C772:C835" si="12">IF(AND(B772=B771,D772=0.5),1,IF(AND(B772=B771,D771=0.5),2,D772))</f>
        <v>1</v>
      </c>
      <c r="D772" s="164">
        <v>1</v>
      </c>
      <c r="E772" s="165">
        <v>0.45472818479123722</v>
      </c>
      <c r="F772" s="165">
        <v>0.89070251922569021</v>
      </c>
      <c r="G772" s="165">
        <v>0.40912522202633428</v>
      </c>
      <c r="H772" s="165">
        <v>0.38335479378952275</v>
      </c>
    </row>
    <row r="773" spans="1:8">
      <c r="A773" s="164" t="s">
        <v>446</v>
      </c>
      <c r="B773" s="164" t="s">
        <v>647</v>
      </c>
      <c r="C773" s="167">
        <f t="shared" si="12"/>
        <v>0</v>
      </c>
      <c r="D773" s="164">
        <v>0</v>
      </c>
      <c r="E773" s="165">
        <v>-0.63582724937960666</v>
      </c>
      <c r="F773" s="165">
        <v>0.86371063820760052</v>
      </c>
      <c r="G773" s="165">
        <v>0.38106185101724832</v>
      </c>
      <c r="H773" s="165"/>
    </row>
    <row r="774" spans="1:8">
      <c r="A774" s="164" t="s">
        <v>446</v>
      </c>
      <c r="B774" s="164" t="s">
        <v>647</v>
      </c>
      <c r="C774" s="167">
        <f t="shared" si="12"/>
        <v>1</v>
      </c>
      <c r="D774" s="164">
        <v>1</v>
      </c>
      <c r="E774" s="165">
        <v>0.32783810548361031</v>
      </c>
      <c r="F774" s="165">
        <v>0.86371063820760052</v>
      </c>
      <c r="G774" s="165">
        <v>0.61893814898275179</v>
      </c>
      <c r="H774" s="165">
        <v>-0.5294782918714025</v>
      </c>
    </row>
    <row r="775" spans="1:8">
      <c r="A775" s="164" t="s">
        <v>446</v>
      </c>
      <c r="B775" s="164" t="s">
        <v>648</v>
      </c>
      <c r="C775" s="167">
        <f t="shared" si="12"/>
        <v>0</v>
      </c>
      <c r="D775" s="164">
        <v>0</v>
      </c>
      <c r="E775" s="165">
        <v>-0.26683803055301203</v>
      </c>
      <c r="F775" s="165">
        <v>0.93947871659136473</v>
      </c>
      <c r="G775" s="165">
        <v>0.61429697665305993</v>
      </c>
      <c r="H775" s="165"/>
    </row>
    <row r="776" spans="1:8">
      <c r="A776" s="164" t="s">
        <v>446</v>
      </c>
      <c r="B776" s="164" t="s">
        <v>648</v>
      </c>
      <c r="C776" s="167">
        <f t="shared" si="12"/>
        <v>1</v>
      </c>
      <c r="D776" s="164">
        <v>1</v>
      </c>
      <c r="E776" s="165">
        <v>0.32289038323401409</v>
      </c>
      <c r="F776" s="165">
        <v>0.93947871659136473</v>
      </c>
      <c r="G776" s="165">
        <v>0.38570302334694012</v>
      </c>
      <c r="H776" s="165">
        <v>0.72458577222841036</v>
      </c>
    </row>
    <row r="777" spans="1:8">
      <c r="A777" s="164" t="s">
        <v>446</v>
      </c>
      <c r="B777" s="164" t="s">
        <v>649</v>
      </c>
      <c r="C777" s="167">
        <f t="shared" si="12"/>
        <v>0</v>
      </c>
      <c r="D777" s="164">
        <v>0</v>
      </c>
      <c r="E777" s="165">
        <v>-0.43591207871487575</v>
      </c>
      <c r="F777" s="165">
        <v>0.78045256213961811</v>
      </c>
      <c r="G777" s="165">
        <v>0.68813632406700342</v>
      </c>
      <c r="H777" s="165"/>
    </row>
    <row r="778" spans="1:8">
      <c r="A778" s="164" t="s">
        <v>446</v>
      </c>
      <c r="B778" s="164" t="s">
        <v>649</v>
      </c>
      <c r="C778" s="167">
        <f t="shared" si="12"/>
        <v>1</v>
      </c>
      <c r="D778" s="164">
        <v>0.5</v>
      </c>
      <c r="E778" s="165">
        <v>0.48166323670990768</v>
      </c>
      <c r="F778" s="165">
        <v>0.78045256213961811</v>
      </c>
      <c r="G778" s="165">
        <v>5.8198472380352417E-2</v>
      </c>
      <c r="H778" s="165">
        <v>1.6625995031210008</v>
      </c>
    </row>
    <row r="779" spans="1:8">
      <c r="A779" s="164" t="s">
        <v>446</v>
      </c>
      <c r="B779" s="164" t="s">
        <v>649</v>
      </c>
      <c r="C779" s="167">
        <f t="shared" si="12"/>
        <v>2</v>
      </c>
      <c r="D779" s="164">
        <v>1</v>
      </c>
      <c r="E779" s="165">
        <v>0.91678665116929869</v>
      </c>
      <c r="F779" s="165">
        <v>0.78045256213961811</v>
      </c>
      <c r="G779" s="165">
        <v>0.25366520355264405</v>
      </c>
      <c r="H779" s="165">
        <v>-1.3615684731209694</v>
      </c>
    </row>
    <row r="780" spans="1:8">
      <c r="A780" s="164" t="s">
        <v>446</v>
      </c>
      <c r="B780" s="164" t="s">
        <v>650</v>
      </c>
      <c r="C780" s="167">
        <f t="shared" si="12"/>
        <v>0</v>
      </c>
      <c r="D780" s="164">
        <v>0</v>
      </c>
      <c r="E780" s="165">
        <v>-0.28651698975907258</v>
      </c>
      <c r="F780" s="165">
        <v>0.9096456955794725</v>
      </c>
      <c r="G780" s="165">
        <v>0.83118680204474282</v>
      </c>
      <c r="H780" s="165"/>
    </row>
    <row r="781" spans="1:8">
      <c r="A781" s="164" t="s">
        <v>446</v>
      </c>
      <c r="B781" s="164" t="s">
        <v>650</v>
      </c>
      <c r="C781" s="167">
        <f t="shared" si="12"/>
        <v>1</v>
      </c>
      <c r="D781" s="164">
        <v>1</v>
      </c>
      <c r="E781" s="165">
        <v>0.8157314116801283</v>
      </c>
      <c r="F781" s="165">
        <v>0.9096456955794725</v>
      </c>
      <c r="G781" s="165">
        <v>0.16881319795525704</v>
      </c>
      <c r="H781" s="165">
        <v>1.4612656645853277</v>
      </c>
    </row>
    <row r="782" spans="1:8">
      <c r="A782" s="164" t="s">
        <v>446</v>
      </c>
      <c r="B782" s="164" t="s">
        <v>651</v>
      </c>
      <c r="C782" s="167">
        <f t="shared" si="12"/>
        <v>0</v>
      </c>
      <c r="D782" s="164">
        <v>0</v>
      </c>
      <c r="E782" s="165">
        <v>-0.70321117097239472</v>
      </c>
      <c r="F782" s="165">
        <v>0.8861131462620836</v>
      </c>
      <c r="G782" s="165">
        <v>0.36929027999833275</v>
      </c>
      <c r="H782" s="165"/>
    </row>
    <row r="783" spans="1:8">
      <c r="A783" s="164" t="s">
        <v>446</v>
      </c>
      <c r="B783" s="164" t="s">
        <v>651</v>
      </c>
      <c r="C783" s="167">
        <f t="shared" si="12"/>
        <v>1</v>
      </c>
      <c r="D783" s="164">
        <v>1</v>
      </c>
      <c r="E783" s="165">
        <v>0.25248721084380932</v>
      </c>
      <c r="F783" s="165">
        <v>0.8861131462620836</v>
      </c>
      <c r="G783" s="165">
        <v>0.63070972000166725</v>
      </c>
      <c r="H783" s="165">
        <v>-0.66513087513183955</v>
      </c>
    </row>
    <row r="784" spans="1:8">
      <c r="A784" s="164" t="s">
        <v>446</v>
      </c>
      <c r="B784" s="164" t="s">
        <v>652</v>
      </c>
      <c r="C784" s="167">
        <f t="shared" si="12"/>
        <v>0</v>
      </c>
      <c r="D784" s="164">
        <v>0</v>
      </c>
      <c r="E784" s="165">
        <v>-0.67657426051665392</v>
      </c>
      <c r="F784" s="165">
        <v>0.81466716444960008</v>
      </c>
      <c r="G784" s="165">
        <v>0.34925703811617997</v>
      </c>
      <c r="H784" s="165"/>
    </row>
    <row r="785" spans="1:8">
      <c r="A785" s="164" t="s">
        <v>446</v>
      </c>
      <c r="B785" s="164" t="s">
        <v>652</v>
      </c>
      <c r="C785" s="167">
        <f t="shared" si="12"/>
        <v>1</v>
      </c>
      <c r="D785" s="164">
        <v>0.5</v>
      </c>
      <c r="E785" s="165">
        <v>-0.13170271551737447</v>
      </c>
      <c r="F785" s="165">
        <v>0.81466716444960008</v>
      </c>
      <c r="G785" s="165">
        <v>0.27530721010186748</v>
      </c>
      <c r="H785" s="165">
        <v>-0.11433857675864784</v>
      </c>
    </row>
    <row r="786" spans="1:8">
      <c r="A786" s="164" t="s">
        <v>446</v>
      </c>
      <c r="B786" s="164" t="s">
        <v>652</v>
      </c>
      <c r="C786" s="167">
        <f t="shared" si="12"/>
        <v>2</v>
      </c>
      <c r="D786" s="164">
        <v>1</v>
      </c>
      <c r="E786" s="165">
        <v>0.64748313101067634</v>
      </c>
      <c r="F786" s="165">
        <v>0.81466716444960008</v>
      </c>
      <c r="G786" s="165">
        <v>0.37543575178195249</v>
      </c>
      <c r="H786" s="165">
        <v>-6.3268297245359095E-3</v>
      </c>
    </row>
    <row r="787" spans="1:8">
      <c r="A787" s="164" t="s">
        <v>446</v>
      </c>
      <c r="B787" s="164" t="s">
        <v>653</v>
      </c>
      <c r="C787" s="167">
        <f t="shared" si="12"/>
        <v>0</v>
      </c>
      <c r="D787" s="164">
        <v>0</v>
      </c>
      <c r="E787" s="165">
        <v>-0.69011385937143532</v>
      </c>
      <c r="F787" s="165">
        <v>0.86452161098847058</v>
      </c>
      <c r="G787" s="165">
        <v>0.35342775865487441</v>
      </c>
      <c r="H787" s="165"/>
    </row>
    <row r="788" spans="1:8">
      <c r="A788" s="164" t="s">
        <v>446</v>
      </c>
      <c r="B788" s="164" t="s">
        <v>653</v>
      </c>
      <c r="C788" s="167">
        <f t="shared" si="12"/>
        <v>1</v>
      </c>
      <c r="D788" s="164">
        <v>1</v>
      </c>
      <c r="E788" s="165">
        <v>0.33128515131875158</v>
      </c>
      <c r="F788" s="165">
        <v>0.86452161098847058</v>
      </c>
      <c r="G788" s="165">
        <v>0.64657224134512559</v>
      </c>
      <c r="H788" s="165">
        <v>-0.62138905007530654</v>
      </c>
    </row>
    <row r="789" spans="1:8">
      <c r="A789" s="164" t="s">
        <v>446</v>
      </c>
      <c r="B789" s="164" t="s">
        <v>654</v>
      </c>
      <c r="C789" s="167">
        <f t="shared" si="12"/>
        <v>0</v>
      </c>
      <c r="D789" s="164">
        <v>0</v>
      </c>
      <c r="E789" s="165">
        <v>-0.3683523818083439</v>
      </c>
      <c r="F789" s="165">
        <v>0.92625997296861051</v>
      </c>
      <c r="G789" s="165">
        <v>0.52502829315060773</v>
      </c>
      <c r="H789" s="165"/>
    </row>
    <row r="790" spans="1:8">
      <c r="A790" s="164" t="s">
        <v>446</v>
      </c>
      <c r="B790" s="164" t="s">
        <v>654</v>
      </c>
      <c r="C790" s="167">
        <f t="shared" si="12"/>
        <v>1</v>
      </c>
      <c r="D790" s="164">
        <v>1</v>
      </c>
      <c r="E790" s="165">
        <v>0.34513166704404175</v>
      </c>
      <c r="F790" s="165">
        <v>0.92625997296861051</v>
      </c>
      <c r="G790" s="165">
        <v>0.47497170684939233</v>
      </c>
      <c r="H790" s="165">
        <v>0.10887544563444473</v>
      </c>
    </row>
    <row r="791" spans="1:8">
      <c r="A791" s="164" t="s">
        <v>446</v>
      </c>
      <c r="B791" s="164" t="s">
        <v>655</v>
      </c>
      <c r="C791" s="167">
        <f t="shared" si="12"/>
        <v>0</v>
      </c>
      <c r="D791" s="164">
        <v>0</v>
      </c>
      <c r="E791" s="165">
        <v>-0.73672261674054906</v>
      </c>
      <c r="F791" s="165">
        <v>0.90379443368499146</v>
      </c>
      <c r="G791" s="165">
        <v>0.26586070407570017</v>
      </c>
      <c r="H791" s="165"/>
    </row>
    <row r="792" spans="1:8">
      <c r="A792" s="164" t="s">
        <v>446</v>
      </c>
      <c r="B792" s="164" t="s">
        <v>655</v>
      </c>
      <c r="C792" s="167">
        <f t="shared" si="12"/>
        <v>1</v>
      </c>
      <c r="D792" s="164">
        <v>1</v>
      </c>
      <c r="E792" s="165">
        <v>0.15670424770959254</v>
      </c>
      <c r="F792" s="165">
        <v>0.90379443368499146</v>
      </c>
      <c r="G792" s="165">
        <v>0.73413929592429983</v>
      </c>
      <c r="H792" s="165">
        <v>-1.2186697591309712</v>
      </c>
    </row>
    <row r="793" spans="1:8">
      <c r="A793" s="164" t="s">
        <v>446</v>
      </c>
      <c r="B793" s="164" t="s">
        <v>656</v>
      </c>
      <c r="C793" s="167">
        <f t="shared" si="12"/>
        <v>0</v>
      </c>
      <c r="D793" s="164">
        <v>0</v>
      </c>
      <c r="E793" s="165">
        <v>-0.3982022683000252</v>
      </c>
      <c r="F793" s="165">
        <v>0.93839823553844359</v>
      </c>
      <c r="G793" s="165">
        <v>0.48029669369893913</v>
      </c>
      <c r="H793" s="165"/>
    </row>
    <row r="794" spans="1:8">
      <c r="A794" s="164" t="s">
        <v>446</v>
      </c>
      <c r="B794" s="164" t="s">
        <v>656</v>
      </c>
      <c r="C794" s="167">
        <f t="shared" si="12"/>
        <v>1</v>
      </c>
      <c r="D794" s="164">
        <v>1</v>
      </c>
      <c r="E794" s="165">
        <v>0.21550942086865063</v>
      </c>
      <c r="F794" s="165">
        <v>0.93839823553844359</v>
      </c>
      <c r="G794" s="165">
        <v>0.51970330630106099</v>
      </c>
      <c r="H794" s="165">
        <v>-0.20449107386093801</v>
      </c>
    </row>
    <row r="795" spans="1:8">
      <c r="A795" s="164" t="s">
        <v>446</v>
      </c>
      <c r="B795" s="164" t="s">
        <v>657</v>
      </c>
      <c r="C795" s="167">
        <f t="shared" si="12"/>
        <v>0</v>
      </c>
      <c r="D795" s="164">
        <v>0</v>
      </c>
      <c r="E795" s="165">
        <v>-0.65272648536539457</v>
      </c>
      <c r="F795" s="165">
        <v>0.93224463487132592</v>
      </c>
      <c r="G795" s="165">
        <v>0.24665724459544558</v>
      </c>
      <c r="H795" s="165"/>
    </row>
    <row r="796" spans="1:8">
      <c r="A796" s="164" t="s">
        <v>446</v>
      </c>
      <c r="B796" s="164" t="s">
        <v>657</v>
      </c>
      <c r="C796" s="167">
        <f t="shared" si="12"/>
        <v>1</v>
      </c>
      <c r="D796" s="164">
        <v>1</v>
      </c>
      <c r="E796" s="165">
        <v>0.10621524993946835</v>
      </c>
      <c r="F796" s="165">
        <v>0.93224463487132592</v>
      </c>
      <c r="G796" s="165">
        <v>0.75334275540455442</v>
      </c>
      <c r="H796" s="165">
        <v>-1.551806729129654</v>
      </c>
    </row>
    <row r="797" spans="1:8">
      <c r="A797" s="164" t="s">
        <v>446</v>
      </c>
      <c r="B797" s="164" t="s">
        <v>658</v>
      </c>
      <c r="C797" s="167">
        <f t="shared" si="12"/>
        <v>0</v>
      </c>
      <c r="D797" s="164">
        <v>0</v>
      </c>
      <c r="E797" s="165">
        <v>-0.71404462914411393</v>
      </c>
      <c r="F797" s="165">
        <v>0.89451171129301787</v>
      </c>
      <c r="G797" s="165">
        <v>0.22824842841617107</v>
      </c>
      <c r="H797" s="165"/>
    </row>
    <row r="798" spans="1:8">
      <c r="A798" s="164" t="s">
        <v>446</v>
      </c>
      <c r="B798" s="164" t="s">
        <v>658</v>
      </c>
      <c r="C798" s="167">
        <f t="shared" si="12"/>
        <v>1</v>
      </c>
      <c r="D798" s="164">
        <v>1</v>
      </c>
      <c r="E798" s="165">
        <v>0.17568509315050196</v>
      </c>
      <c r="F798" s="165">
        <v>0.89451171129301787</v>
      </c>
      <c r="G798" s="165">
        <v>0.77175157158382901</v>
      </c>
      <c r="H798" s="165">
        <v>-1.3647559033115537</v>
      </c>
    </row>
    <row r="799" spans="1:8">
      <c r="A799" s="164" t="s">
        <v>446</v>
      </c>
      <c r="B799" s="164" t="s">
        <v>659</v>
      </c>
      <c r="C799" s="167">
        <f t="shared" si="12"/>
        <v>0</v>
      </c>
      <c r="D799" s="164">
        <v>0</v>
      </c>
      <c r="E799" s="165">
        <v>-0.60372889392656404</v>
      </c>
      <c r="F799" s="165">
        <v>0.91550671949889784</v>
      </c>
      <c r="G799" s="165">
        <v>0.23347111308200755</v>
      </c>
      <c r="H799" s="165"/>
    </row>
    <row r="800" spans="1:8">
      <c r="A800" s="164" t="s">
        <v>446</v>
      </c>
      <c r="B800" s="164" t="s">
        <v>659</v>
      </c>
      <c r="C800" s="167">
        <f t="shared" si="12"/>
        <v>1</v>
      </c>
      <c r="D800" s="164">
        <v>1</v>
      </c>
      <c r="E800" s="165">
        <v>0.14975447159255439</v>
      </c>
      <c r="F800" s="165">
        <v>0.91550671949889784</v>
      </c>
      <c r="G800" s="165">
        <v>0.76652888691799248</v>
      </c>
      <c r="H800" s="165">
        <v>-1.5493886846923441</v>
      </c>
    </row>
    <row r="801" spans="1:8">
      <c r="A801" s="164" t="s">
        <v>446</v>
      </c>
      <c r="B801" s="164" t="s">
        <v>660</v>
      </c>
      <c r="C801" s="167">
        <f t="shared" si="12"/>
        <v>0</v>
      </c>
      <c r="D801" s="164">
        <v>0</v>
      </c>
      <c r="E801" s="165">
        <v>-0.4194692774501203</v>
      </c>
      <c r="F801" s="165">
        <v>0.87571758746061923</v>
      </c>
      <c r="G801" s="165">
        <v>0.52889544122703824</v>
      </c>
      <c r="H801" s="165"/>
    </row>
    <row r="802" spans="1:8">
      <c r="A802" s="164" t="s">
        <v>446</v>
      </c>
      <c r="B802" s="164" t="s">
        <v>660</v>
      </c>
      <c r="C802" s="167">
        <f t="shared" si="12"/>
        <v>1</v>
      </c>
      <c r="D802" s="164">
        <v>1</v>
      </c>
      <c r="E802" s="165">
        <v>0.41490124875743539</v>
      </c>
      <c r="F802" s="165">
        <v>0.87571758746061923</v>
      </c>
      <c r="G802" s="165">
        <v>0.47110455877296176</v>
      </c>
      <c r="H802" s="165">
        <v>0.1040672594531945</v>
      </c>
    </row>
    <row r="803" spans="1:8">
      <c r="A803" s="164" t="s">
        <v>446</v>
      </c>
      <c r="B803" s="164" t="s">
        <v>661</v>
      </c>
      <c r="C803" s="167">
        <f t="shared" si="12"/>
        <v>0</v>
      </c>
      <c r="D803" s="164">
        <v>0</v>
      </c>
      <c r="E803" s="165">
        <v>-0.51782647170119289</v>
      </c>
      <c r="F803" s="165">
        <v>0.89988736708666373</v>
      </c>
      <c r="G803" s="165">
        <v>0.25752753358119229</v>
      </c>
      <c r="H803" s="165"/>
    </row>
    <row r="804" spans="1:8">
      <c r="A804" s="164" t="s">
        <v>446</v>
      </c>
      <c r="B804" s="164" t="s">
        <v>661</v>
      </c>
      <c r="C804" s="167">
        <f t="shared" si="12"/>
        <v>1</v>
      </c>
      <c r="D804" s="164">
        <v>1</v>
      </c>
      <c r="E804" s="165">
        <v>0.27179924922985205</v>
      </c>
      <c r="F804" s="165">
        <v>0.89988736708666373</v>
      </c>
      <c r="G804" s="165">
        <v>0.74247246641880771</v>
      </c>
      <c r="H804" s="165">
        <v>-1.2089220705420292</v>
      </c>
    </row>
    <row r="805" spans="1:8">
      <c r="A805" s="164" t="s">
        <v>446</v>
      </c>
      <c r="B805" s="164" t="s">
        <v>662</v>
      </c>
      <c r="C805" s="167">
        <f t="shared" si="12"/>
        <v>0</v>
      </c>
      <c r="D805" s="164">
        <v>0</v>
      </c>
      <c r="E805" s="165">
        <v>-0.6141658109726017</v>
      </c>
      <c r="F805" s="165">
        <v>0.85552474247383126</v>
      </c>
      <c r="G805" s="165">
        <v>0.29725053757391323</v>
      </c>
      <c r="H805" s="165"/>
    </row>
    <row r="806" spans="1:8">
      <c r="A806" s="164" t="s">
        <v>446</v>
      </c>
      <c r="B806" s="164" t="s">
        <v>662</v>
      </c>
      <c r="C806" s="167">
        <f t="shared" si="12"/>
        <v>1</v>
      </c>
      <c r="D806" s="164">
        <v>1</v>
      </c>
      <c r="E806" s="165">
        <v>0.35718277388754843</v>
      </c>
      <c r="F806" s="165">
        <v>0.85552474247383126</v>
      </c>
      <c r="G806" s="165">
        <v>0.70274946242608682</v>
      </c>
      <c r="H806" s="165">
        <v>-0.77683195343509759</v>
      </c>
    </row>
    <row r="807" spans="1:8">
      <c r="A807" s="164" t="s">
        <v>446</v>
      </c>
      <c r="B807" s="164" t="s">
        <v>663</v>
      </c>
      <c r="C807" s="167">
        <f t="shared" si="12"/>
        <v>0</v>
      </c>
      <c r="D807" s="164">
        <v>0</v>
      </c>
      <c r="E807" s="165">
        <v>-0.41354094611584336</v>
      </c>
      <c r="F807" s="165">
        <v>0.87204334261069771</v>
      </c>
      <c r="G807" s="165">
        <v>0.42047668942539845</v>
      </c>
      <c r="H807" s="165"/>
    </row>
    <row r="808" spans="1:8">
      <c r="A808" s="164" t="s">
        <v>446</v>
      </c>
      <c r="B808" s="164" t="s">
        <v>663</v>
      </c>
      <c r="C808" s="167">
        <f t="shared" si="12"/>
        <v>1</v>
      </c>
      <c r="D808" s="164">
        <v>1</v>
      </c>
      <c r="E808" s="165">
        <v>0.4181595604680175</v>
      </c>
      <c r="F808" s="165">
        <v>0.87204334261069771</v>
      </c>
      <c r="G808" s="165">
        <v>0.5795233105746016</v>
      </c>
      <c r="H808" s="165">
        <v>-0.29102735039466465</v>
      </c>
    </row>
    <row r="809" spans="1:8">
      <c r="A809" s="164" t="s">
        <v>446</v>
      </c>
      <c r="B809" s="164" t="s">
        <v>664</v>
      </c>
      <c r="C809" s="167">
        <f t="shared" si="12"/>
        <v>0</v>
      </c>
      <c r="D809" s="164">
        <v>0</v>
      </c>
      <c r="E809" s="165">
        <v>-0.36518494659687012</v>
      </c>
      <c r="F809" s="165">
        <v>0.88041312418047712</v>
      </c>
      <c r="G809" s="165">
        <v>0.56367022704455705</v>
      </c>
      <c r="H809" s="165"/>
    </row>
    <row r="810" spans="1:8">
      <c r="A810" s="164" t="s">
        <v>446</v>
      </c>
      <c r="B810" s="164" t="s">
        <v>664</v>
      </c>
      <c r="C810" s="167">
        <f t="shared" si="12"/>
        <v>1</v>
      </c>
      <c r="D810" s="164">
        <v>1</v>
      </c>
      <c r="E810" s="165">
        <v>0.42602725872795927</v>
      </c>
      <c r="F810" s="165">
        <v>0.88041312418047712</v>
      </c>
      <c r="G810" s="165">
        <v>0.43632977295544306</v>
      </c>
      <c r="H810" s="165">
        <v>0.28128642271858428</v>
      </c>
    </row>
    <row r="811" spans="1:8">
      <c r="A811" s="164" t="s">
        <v>446</v>
      </c>
      <c r="B811" s="164" t="s">
        <v>665</v>
      </c>
      <c r="C811" s="167">
        <f t="shared" si="12"/>
        <v>0</v>
      </c>
      <c r="D811" s="164">
        <v>0</v>
      </c>
      <c r="E811" s="165">
        <v>-0.44706623745891322</v>
      </c>
      <c r="F811" s="165">
        <v>0.86282976981428994</v>
      </c>
      <c r="G811" s="165">
        <v>0.50230482131874254</v>
      </c>
      <c r="H811" s="165"/>
    </row>
    <row r="812" spans="1:8">
      <c r="A812" s="164" t="s">
        <v>446</v>
      </c>
      <c r="B812" s="164" t="s">
        <v>665</v>
      </c>
      <c r="C812" s="167">
        <f t="shared" si="12"/>
        <v>1</v>
      </c>
      <c r="D812" s="164">
        <v>1</v>
      </c>
      <c r="E812" s="165">
        <v>0.41250992493641347</v>
      </c>
      <c r="F812" s="165">
        <v>0.86282976981428994</v>
      </c>
      <c r="G812" s="165">
        <v>0.49769517868125762</v>
      </c>
      <c r="H812" s="165">
        <v>-9.2933164396948962E-3</v>
      </c>
    </row>
    <row r="813" spans="1:8">
      <c r="A813" s="164" t="s">
        <v>446</v>
      </c>
      <c r="B813" s="164" t="s">
        <v>666</v>
      </c>
      <c r="C813" s="167">
        <f t="shared" si="12"/>
        <v>0</v>
      </c>
      <c r="D813" s="164">
        <v>0</v>
      </c>
      <c r="E813" s="165">
        <v>-0.53097280591955465</v>
      </c>
      <c r="F813" s="165">
        <v>0.89373439254580656</v>
      </c>
      <c r="G813" s="165">
        <v>0.33226016730989255</v>
      </c>
      <c r="H813" s="165"/>
    </row>
    <row r="814" spans="1:8">
      <c r="A814" s="164" t="s">
        <v>446</v>
      </c>
      <c r="B814" s="164" t="s">
        <v>666</v>
      </c>
      <c r="C814" s="167">
        <f t="shared" si="12"/>
        <v>1</v>
      </c>
      <c r="D814" s="164">
        <v>1</v>
      </c>
      <c r="E814" s="165">
        <v>0.23620548348821779</v>
      </c>
      <c r="F814" s="165">
        <v>0.89373439254580656</v>
      </c>
      <c r="G814" s="165">
        <v>0.6677398326901075</v>
      </c>
      <c r="H814" s="165">
        <v>-0.8740981505953358</v>
      </c>
    </row>
    <row r="815" spans="1:8">
      <c r="A815" s="164" t="s">
        <v>446</v>
      </c>
      <c r="B815" s="164" t="s">
        <v>667</v>
      </c>
      <c r="C815" s="167">
        <f t="shared" si="12"/>
        <v>0</v>
      </c>
      <c r="D815" s="164">
        <v>0</v>
      </c>
      <c r="E815" s="165">
        <v>-0.77360083806639346</v>
      </c>
      <c r="F815" s="165">
        <v>0.88313406403182104</v>
      </c>
      <c r="G815" s="165">
        <v>0.30381500570262232</v>
      </c>
      <c r="H815" s="165"/>
    </row>
    <row r="816" spans="1:8">
      <c r="A816" s="164" t="s">
        <v>446</v>
      </c>
      <c r="B816" s="164" t="s">
        <v>667</v>
      </c>
      <c r="C816" s="167">
        <f t="shared" si="12"/>
        <v>1</v>
      </c>
      <c r="D816" s="164">
        <v>1</v>
      </c>
      <c r="E816" s="165">
        <v>0.29167757173158132</v>
      </c>
      <c r="F816" s="165">
        <v>0.88313406403182104</v>
      </c>
      <c r="G816" s="165">
        <v>0.69618499429737768</v>
      </c>
      <c r="H816" s="165">
        <v>-0.84804394095075153</v>
      </c>
    </row>
    <row r="817" spans="1:8">
      <c r="A817" s="164" t="s">
        <v>446</v>
      </c>
      <c r="B817" s="164" t="s">
        <v>668</v>
      </c>
      <c r="C817" s="167">
        <f t="shared" si="12"/>
        <v>0</v>
      </c>
      <c r="D817" s="164">
        <v>0</v>
      </c>
      <c r="E817" s="165">
        <v>-0.7016613606265929</v>
      </c>
      <c r="F817" s="165">
        <v>0.89532748264351147</v>
      </c>
      <c r="G817" s="165">
        <v>0.31606765683565774</v>
      </c>
      <c r="H817" s="165"/>
    </row>
    <row r="818" spans="1:8">
      <c r="A818" s="164" t="s">
        <v>446</v>
      </c>
      <c r="B818" s="164" t="s">
        <v>668</v>
      </c>
      <c r="C818" s="167">
        <f t="shared" si="12"/>
        <v>1</v>
      </c>
      <c r="D818" s="164">
        <v>1</v>
      </c>
      <c r="E818" s="165">
        <v>0.28193888453874588</v>
      </c>
      <c r="F818" s="165">
        <v>0.89532748264351147</v>
      </c>
      <c r="G818" s="165">
        <v>0.68393234316434226</v>
      </c>
      <c r="H818" s="165">
        <v>-0.83894397210772786</v>
      </c>
    </row>
    <row r="819" spans="1:8">
      <c r="A819" s="164" t="s">
        <v>446</v>
      </c>
      <c r="B819" s="164" t="s">
        <v>669</v>
      </c>
      <c r="C819" s="167">
        <f t="shared" si="12"/>
        <v>0</v>
      </c>
      <c r="D819" s="164">
        <v>0</v>
      </c>
      <c r="E819" s="165">
        <v>-0.76654286778885361</v>
      </c>
      <c r="F819" s="165">
        <v>0.85083064920651408</v>
      </c>
      <c r="G819" s="165">
        <v>0.31542512157241154</v>
      </c>
      <c r="H819" s="165"/>
    </row>
    <row r="820" spans="1:8">
      <c r="A820" s="164" t="s">
        <v>446</v>
      </c>
      <c r="B820" s="164" t="s">
        <v>669</v>
      </c>
      <c r="C820" s="167">
        <f t="shared" si="12"/>
        <v>1</v>
      </c>
      <c r="D820" s="164">
        <v>0.5</v>
      </c>
      <c r="E820" s="165">
        <v>0.16278929085456137</v>
      </c>
      <c r="F820" s="165">
        <v>0.85083064920651408</v>
      </c>
      <c r="G820" s="165">
        <v>0.45416583396226134</v>
      </c>
      <c r="H820" s="165">
        <v>-0.58583979506587736</v>
      </c>
    </row>
    <row r="821" spans="1:8">
      <c r="A821" s="164" t="s">
        <v>446</v>
      </c>
      <c r="B821" s="164" t="s">
        <v>669</v>
      </c>
      <c r="C821" s="167">
        <f t="shared" si="12"/>
        <v>2</v>
      </c>
      <c r="D821" s="164">
        <v>1</v>
      </c>
      <c r="E821" s="165">
        <v>0.61835385111144858</v>
      </c>
      <c r="F821" s="165">
        <v>0.85083064920651408</v>
      </c>
      <c r="G821" s="165">
        <v>0.23040904446532726</v>
      </c>
      <c r="H821" s="165">
        <v>1.4689077014985106</v>
      </c>
    </row>
    <row r="822" spans="1:8">
      <c r="A822" s="164" t="s">
        <v>446</v>
      </c>
      <c r="B822" s="164" t="s">
        <v>670</v>
      </c>
      <c r="C822" s="167">
        <f t="shared" si="12"/>
        <v>0</v>
      </c>
      <c r="D822" s="164">
        <v>0</v>
      </c>
      <c r="E822" s="165">
        <v>-0.51569846033779632</v>
      </c>
      <c r="F822" s="165">
        <v>0.86668049733014685</v>
      </c>
      <c r="G822" s="165">
        <v>0.43998805122979939</v>
      </c>
      <c r="H822" s="165"/>
    </row>
    <row r="823" spans="1:8">
      <c r="A823" s="164" t="s">
        <v>446</v>
      </c>
      <c r="B823" s="164" t="s">
        <v>670</v>
      </c>
      <c r="C823" s="167">
        <f t="shared" si="12"/>
        <v>1</v>
      </c>
      <c r="D823" s="164">
        <v>1</v>
      </c>
      <c r="E823" s="165">
        <v>0.43766433546128836</v>
      </c>
      <c r="F823" s="165">
        <v>0.86668049733014685</v>
      </c>
      <c r="G823" s="165">
        <v>0.56001194877020066</v>
      </c>
      <c r="H823" s="165">
        <v>-0.22906193087814003</v>
      </c>
    </row>
    <row r="824" spans="1:8">
      <c r="A824" s="164" t="s">
        <v>446</v>
      </c>
      <c r="B824" s="164" t="s">
        <v>671</v>
      </c>
      <c r="C824" s="167">
        <f t="shared" si="12"/>
        <v>0</v>
      </c>
      <c r="D824" s="164">
        <v>0</v>
      </c>
      <c r="E824" s="165">
        <v>-0.68682269691333619</v>
      </c>
      <c r="F824" s="165">
        <v>0.90280011368070578</v>
      </c>
      <c r="G824" s="165">
        <v>0.24355683983845619</v>
      </c>
      <c r="H824" s="165"/>
    </row>
    <row r="825" spans="1:8">
      <c r="A825" s="164" t="s">
        <v>446</v>
      </c>
      <c r="B825" s="164" t="s">
        <v>671</v>
      </c>
      <c r="C825" s="167">
        <f t="shared" si="12"/>
        <v>1</v>
      </c>
      <c r="D825" s="164">
        <v>1</v>
      </c>
      <c r="E825" s="165">
        <v>0.24519550467292756</v>
      </c>
      <c r="F825" s="165">
        <v>0.90280011368070578</v>
      </c>
      <c r="G825" s="165">
        <v>0.75644316016154389</v>
      </c>
      <c r="H825" s="165">
        <v>-1.2118621012573418</v>
      </c>
    </row>
    <row r="826" spans="1:8">
      <c r="A826" s="164" t="s">
        <v>446</v>
      </c>
      <c r="B826" s="164" t="s">
        <v>672</v>
      </c>
      <c r="C826" s="167">
        <f t="shared" si="12"/>
        <v>0</v>
      </c>
      <c r="D826" s="164">
        <v>0</v>
      </c>
      <c r="E826" s="165">
        <v>-0.40843850734825482</v>
      </c>
      <c r="F826" s="165">
        <v>0.84940116775837915</v>
      </c>
      <c r="G826" s="165">
        <v>0.58216702160704836</v>
      </c>
      <c r="H826" s="165"/>
    </row>
    <row r="827" spans="1:8">
      <c r="A827" s="164" t="s">
        <v>446</v>
      </c>
      <c r="B827" s="164" t="s">
        <v>672</v>
      </c>
      <c r="C827" s="167">
        <f t="shared" si="12"/>
        <v>1</v>
      </c>
      <c r="D827" s="164">
        <v>1</v>
      </c>
      <c r="E827" s="165">
        <v>0.61262643063680133</v>
      </c>
      <c r="F827" s="165">
        <v>0.84940116775837915</v>
      </c>
      <c r="G827" s="165">
        <v>0.41783297839295164</v>
      </c>
      <c r="H827" s="165">
        <v>0.33645524911915847</v>
      </c>
    </row>
    <row r="828" spans="1:8">
      <c r="A828" s="164" t="s">
        <v>446</v>
      </c>
      <c r="B828" s="164" t="s">
        <v>673</v>
      </c>
      <c r="C828" s="167">
        <f t="shared" si="12"/>
        <v>0</v>
      </c>
      <c r="D828" s="164">
        <v>0</v>
      </c>
      <c r="E828" s="165">
        <v>-0.38409099579722633</v>
      </c>
      <c r="F828" s="165">
        <v>0.90527307388181344</v>
      </c>
      <c r="G828" s="165">
        <v>0.48291218751953902</v>
      </c>
      <c r="H828" s="165"/>
    </row>
    <row r="829" spans="1:8">
      <c r="A829" s="164" t="s">
        <v>446</v>
      </c>
      <c r="B829" s="164" t="s">
        <v>673</v>
      </c>
      <c r="C829" s="167">
        <f t="shared" si="12"/>
        <v>1</v>
      </c>
      <c r="D829" s="164">
        <v>1</v>
      </c>
      <c r="E829" s="165">
        <v>0.31172288723169339</v>
      </c>
      <c r="F829" s="165">
        <v>0.90527307388181344</v>
      </c>
      <c r="G829" s="165">
        <v>0.51708781248046087</v>
      </c>
      <c r="H829" s="165">
        <v>-0.11671851305889512</v>
      </c>
    </row>
    <row r="830" spans="1:8">
      <c r="A830" s="164" t="s">
        <v>446</v>
      </c>
      <c r="B830" s="164" t="s">
        <v>674</v>
      </c>
      <c r="C830" s="167">
        <f t="shared" si="12"/>
        <v>0</v>
      </c>
      <c r="D830" s="164">
        <v>0</v>
      </c>
      <c r="E830" s="165">
        <v>-0.5792305916881938</v>
      </c>
      <c r="F830" s="165">
        <v>0.85759763868276528</v>
      </c>
      <c r="G830" s="165">
        <v>0.39768703572870739</v>
      </c>
      <c r="H830" s="165"/>
    </row>
    <row r="831" spans="1:8">
      <c r="A831" s="164" t="s">
        <v>446</v>
      </c>
      <c r="B831" s="164" t="s">
        <v>674</v>
      </c>
      <c r="C831" s="167">
        <f t="shared" si="12"/>
        <v>1</v>
      </c>
      <c r="D831" s="164">
        <v>1</v>
      </c>
      <c r="E831" s="165">
        <v>0.34479130018343324</v>
      </c>
      <c r="F831" s="165">
        <v>0.85759763868276528</v>
      </c>
      <c r="G831" s="165">
        <v>0.60231296427129266</v>
      </c>
      <c r="H831" s="165">
        <v>-0.44762722693813595</v>
      </c>
    </row>
    <row r="832" spans="1:8">
      <c r="A832" s="164" t="s">
        <v>446</v>
      </c>
      <c r="B832" s="164" t="s">
        <v>675</v>
      </c>
      <c r="C832" s="167">
        <f t="shared" si="12"/>
        <v>0</v>
      </c>
      <c r="D832" s="164">
        <v>0</v>
      </c>
      <c r="E832" s="165">
        <v>-0.40734374096988119</v>
      </c>
      <c r="F832" s="165">
        <v>0.81882565169735266</v>
      </c>
      <c r="G832" s="165">
        <v>0.64699150864660815</v>
      </c>
      <c r="H832" s="165"/>
    </row>
    <row r="833" spans="1:8">
      <c r="A833" s="164" t="s">
        <v>446</v>
      </c>
      <c r="B833" s="164" t="s">
        <v>675</v>
      </c>
      <c r="C833" s="167">
        <f t="shared" si="12"/>
        <v>1</v>
      </c>
      <c r="D833" s="164">
        <v>1</v>
      </c>
      <c r="E833" s="165">
        <v>0.6803806996312155</v>
      </c>
      <c r="F833" s="165">
        <v>0.81882565169735266</v>
      </c>
      <c r="G833" s="165">
        <v>0.35300849135339196</v>
      </c>
      <c r="H833" s="165">
        <v>0.5099600791025577</v>
      </c>
    </row>
    <row r="834" spans="1:8">
      <c r="A834" s="164" t="s">
        <v>446</v>
      </c>
      <c r="B834" s="164" t="s">
        <v>676</v>
      </c>
      <c r="C834" s="167">
        <f t="shared" si="12"/>
        <v>0</v>
      </c>
      <c r="D834" s="164">
        <v>0</v>
      </c>
      <c r="E834" s="165">
        <v>-0.54681807036803254</v>
      </c>
      <c r="F834" s="165">
        <v>0.87016532978223793</v>
      </c>
      <c r="G834" s="165">
        <v>0.40546050922033222</v>
      </c>
      <c r="H834" s="165"/>
    </row>
    <row r="835" spans="1:8">
      <c r="A835" s="164" t="s">
        <v>446</v>
      </c>
      <c r="B835" s="164" t="s">
        <v>676</v>
      </c>
      <c r="C835" s="167">
        <f t="shared" si="12"/>
        <v>1</v>
      </c>
      <c r="D835" s="164">
        <v>1</v>
      </c>
      <c r="E835" s="165">
        <v>0.32829142392183736</v>
      </c>
      <c r="F835" s="165">
        <v>0.87016532978223793</v>
      </c>
      <c r="G835" s="165">
        <v>0.59453949077966783</v>
      </c>
      <c r="H835" s="165">
        <v>-0.44044923491053856</v>
      </c>
    </row>
    <row r="836" spans="1:8">
      <c r="A836" s="164" t="s">
        <v>446</v>
      </c>
      <c r="B836" s="164" t="s">
        <v>677</v>
      </c>
      <c r="C836" s="167">
        <f t="shared" ref="C836:C877" si="13">IF(AND(B836=B835,D836=0.5),1,IF(AND(B836=B835,D835=0.5),2,D836))</f>
        <v>0</v>
      </c>
      <c r="D836" s="164">
        <v>0</v>
      </c>
      <c r="E836" s="165">
        <v>-0.22806492443972273</v>
      </c>
      <c r="F836" s="165">
        <v>0.90193853622847198</v>
      </c>
      <c r="G836" s="165">
        <v>0.53701834671308601</v>
      </c>
      <c r="H836" s="165"/>
    </row>
    <row r="837" spans="1:8">
      <c r="A837" s="164" t="s">
        <v>446</v>
      </c>
      <c r="B837" s="164" t="s">
        <v>677</v>
      </c>
      <c r="C837" s="167">
        <f t="shared" si="13"/>
        <v>1</v>
      </c>
      <c r="D837" s="164">
        <v>1</v>
      </c>
      <c r="E837" s="165">
        <v>0.38444696350571578</v>
      </c>
      <c r="F837" s="165">
        <v>0.90193853622847198</v>
      </c>
      <c r="G837" s="165">
        <v>0.46298165328691399</v>
      </c>
      <c r="H837" s="165">
        <v>0.27521168590365586</v>
      </c>
    </row>
    <row r="838" spans="1:8">
      <c r="A838" s="164" t="s">
        <v>446</v>
      </c>
      <c r="B838" s="164" t="s">
        <v>678</v>
      </c>
      <c r="C838" s="167">
        <f t="shared" si="13"/>
        <v>0</v>
      </c>
      <c r="D838" s="164">
        <v>0</v>
      </c>
      <c r="E838" s="165">
        <v>-0.25828665737944834</v>
      </c>
      <c r="F838" s="165">
        <v>0.89779829927007648</v>
      </c>
      <c r="G838" s="165">
        <v>0.50801995468191108</v>
      </c>
      <c r="H838" s="165"/>
    </row>
    <row r="839" spans="1:8">
      <c r="A839" s="164" t="s">
        <v>446</v>
      </c>
      <c r="B839" s="164" t="s">
        <v>678</v>
      </c>
      <c r="C839" s="167">
        <f t="shared" si="13"/>
        <v>1</v>
      </c>
      <c r="D839" s="164">
        <v>1</v>
      </c>
      <c r="E839" s="165">
        <v>0.37664682718548465</v>
      </c>
      <c r="F839" s="165">
        <v>0.89779829927007648</v>
      </c>
      <c r="G839" s="165">
        <v>0.49198004531808892</v>
      </c>
      <c r="H839" s="165">
        <v>9.9908590961090629E-2</v>
      </c>
    </row>
    <row r="840" spans="1:8">
      <c r="A840" s="164" t="s">
        <v>446</v>
      </c>
      <c r="B840" s="164" t="s">
        <v>679</v>
      </c>
      <c r="C840" s="167">
        <f t="shared" si="13"/>
        <v>0</v>
      </c>
      <c r="D840" s="164">
        <v>0</v>
      </c>
      <c r="E840" s="165">
        <v>-0.88116854544557888</v>
      </c>
      <c r="F840" s="165">
        <v>0.77749273846844191</v>
      </c>
      <c r="G840" s="165">
        <v>0.22906358846173006</v>
      </c>
      <c r="H840" s="165"/>
    </row>
    <row r="841" spans="1:8">
      <c r="A841" s="164" t="s">
        <v>446</v>
      </c>
      <c r="B841" s="164" t="s">
        <v>679</v>
      </c>
      <c r="C841" s="167">
        <f t="shared" si="13"/>
        <v>1</v>
      </c>
      <c r="D841" s="164">
        <v>0.5</v>
      </c>
      <c r="E841" s="165">
        <v>-0.27298944158583049</v>
      </c>
      <c r="F841" s="165">
        <v>0.77749273846844191</v>
      </c>
      <c r="G841" s="165">
        <v>9.5430697268240786E-2</v>
      </c>
      <c r="H841" s="165">
        <v>0.29321626156244496</v>
      </c>
    </row>
    <row r="842" spans="1:8">
      <c r="A842" s="164" t="s">
        <v>446</v>
      </c>
      <c r="B842" s="164" t="s">
        <v>679</v>
      </c>
      <c r="C842" s="167">
        <f t="shared" si="13"/>
        <v>2</v>
      </c>
      <c r="D842" s="164">
        <v>1</v>
      </c>
      <c r="E842" s="165">
        <v>0.42155479210612001</v>
      </c>
      <c r="F842" s="165">
        <v>0.77749273846844191</v>
      </c>
      <c r="G842" s="165">
        <v>0.67550571427002915</v>
      </c>
      <c r="H842" s="165">
        <v>-1.6290410889695663</v>
      </c>
    </row>
    <row r="843" spans="1:8">
      <c r="A843" s="164" t="s">
        <v>446</v>
      </c>
      <c r="B843" s="164" t="s">
        <v>680</v>
      </c>
      <c r="C843" s="167">
        <f t="shared" si="13"/>
        <v>0</v>
      </c>
      <c r="D843" s="164">
        <v>0</v>
      </c>
      <c r="E843" s="165">
        <v>-0.35305490948886081</v>
      </c>
      <c r="F843" s="165">
        <v>0.97727136662571079</v>
      </c>
      <c r="G843" s="165">
        <v>0.39687675187470395</v>
      </c>
      <c r="H843" s="165"/>
    </row>
    <row r="844" spans="1:8">
      <c r="A844" s="164" t="s">
        <v>446</v>
      </c>
      <c r="B844" s="164" t="s">
        <v>680</v>
      </c>
      <c r="C844" s="167">
        <f t="shared" si="13"/>
        <v>1</v>
      </c>
      <c r="D844" s="164">
        <v>1</v>
      </c>
      <c r="E844" s="165">
        <v>0.16873720284605864</v>
      </c>
      <c r="F844" s="165">
        <v>0.97727136662571079</v>
      </c>
      <c r="G844" s="165">
        <v>0.60312324812529605</v>
      </c>
      <c r="H844" s="165">
        <v>-0.85815030999614661</v>
      </c>
    </row>
    <row r="845" spans="1:8">
      <c r="A845" s="164" t="s">
        <v>446</v>
      </c>
      <c r="B845" s="164" t="s">
        <v>681</v>
      </c>
      <c r="C845" s="167">
        <f t="shared" si="13"/>
        <v>0</v>
      </c>
      <c r="D845" s="164">
        <v>0</v>
      </c>
      <c r="E845" s="165">
        <v>-0.95428610681134118</v>
      </c>
      <c r="F845" s="165">
        <v>0.87887209837266811</v>
      </c>
      <c r="G845" s="165">
        <v>0.22757465683902797</v>
      </c>
      <c r="H845" s="165"/>
    </row>
    <row r="846" spans="1:8">
      <c r="A846" s="164" t="s">
        <v>446</v>
      </c>
      <c r="B846" s="164" t="s">
        <v>681</v>
      </c>
      <c r="C846" s="167">
        <f t="shared" si="13"/>
        <v>1</v>
      </c>
      <c r="D846" s="164">
        <v>1</v>
      </c>
      <c r="E846" s="165">
        <v>0.23212010918231465</v>
      </c>
      <c r="F846" s="165">
        <v>0.87887209837266811</v>
      </c>
      <c r="G846" s="165">
        <v>0.77242534316097211</v>
      </c>
      <c r="H846" s="165">
        <v>-1.1567098087193319</v>
      </c>
    </row>
    <row r="847" spans="1:8">
      <c r="A847" s="164" t="s">
        <v>446</v>
      </c>
      <c r="B847" s="164" t="s">
        <v>682</v>
      </c>
      <c r="C847" s="167">
        <f t="shared" si="13"/>
        <v>0</v>
      </c>
      <c r="D847" s="164">
        <v>0</v>
      </c>
      <c r="E847" s="165">
        <v>-0.31420049117477294</v>
      </c>
      <c r="F847" s="165">
        <v>0.8820291930891978</v>
      </c>
      <c r="G847" s="165">
        <v>0.44635226961094815</v>
      </c>
      <c r="H847" s="165"/>
    </row>
    <row r="848" spans="1:8">
      <c r="A848" s="164" t="s">
        <v>446</v>
      </c>
      <c r="B848" s="164" t="s">
        <v>682</v>
      </c>
      <c r="C848" s="167">
        <f t="shared" si="13"/>
        <v>1</v>
      </c>
      <c r="D848" s="164">
        <v>1</v>
      </c>
      <c r="E848" s="165">
        <v>0.30256814087183231</v>
      </c>
      <c r="F848" s="165">
        <v>0.8820291930891978</v>
      </c>
      <c r="G848" s="165">
        <v>0.5536477303890518</v>
      </c>
      <c r="H848" s="165">
        <v>-0.27754138785513616</v>
      </c>
    </row>
    <row r="849" spans="1:8">
      <c r="A849" s="164" t="s">
        <v>446</v>
      </c>
      <c r="B849" s="164" t="s">
        <v>683</v>
      </c>
      <c r="C849" s="167">
        <f t="shared" si="13"/>
        <v>0</v>
      </c>
      <c r="D849" s="164">
        <v>0</v>
      </c>
      <c r="E849" s="165">
        <v>-0.24705401080214306</v>
      </c>
      <c r="F849" s="165">
        <v>0.87117490251553975</v>
      </c>
      <c r="G849" s="165">
        <v>0.60151677171782691</v>
      </c>
      <c r="H849" s="165"/>
    </row>
    <row r="850" spans="1:8">
      <c r="A850" s="164" t="s">
        <v>446</v>
      </c>
      <c r="B850" s="164" t="s">
        <v>683</v>
      </c>
      <c r="C850" s="167">
        <f t="shared" si="13"/>
        <v>1</v>
      </c>
      <c r="D850" s="164">
        <v>1</v>
      </c>
      <c r="E850" s="165">
        <v>0.44151750005721674</v>
      </c>
      <c r="F850" s="165">
        <v>0.87117490251553975</v>
      </c>
      <c r="G850" s="165">
        <v>0.39848322828217314</v>
      </c>
      <c r="H850" s="165">
        <v>0.5511068997919184</v>
      </c>
    </row>
    <row r="851" spans="1:8">
      <c r="A851" s="164" t="s">
        <v>446</v>
      </c>
      <c r="B851" s="164" t="s">
        <v>684</v>
      </c>
      <c r="C851" s="167">
        <f t="shared" si="13"/>
        <v>0</v>
      </c>
      <c r="D851" s="164">
        <v>0</v>
      </c>
      <c r="E851" s="165">
        <v>-1.3909389450777785</v>
      </c>
      <c r="F851" s="165">
        <v>0.88893349414697587</v>
      </c>
      <c r="G851" s="165">
        <v>8.990529765442111E-2</v>
      </c>
      <c r="H851" s="165"/>
    </row>
    <row r="852" spans="1:8">
      <c r="A852" s="164" t="s">
        <v>446</v>
      </c>
      <c r="B852" s="164" t="s">
        <v>684</v>
      </c>
      <c r="C852" s="167">
        <f t="shared" si="13"/>
        <v>1</v>
      </c>
      <c r="D852" s="164">
        <v>1</v>
      </c>
      <c r="E852" s="165">
        <v>0.15664814949895847</v>
      </c>
      <c r="F852" s="165">
        <v>0.88893349414697587</v>
      </c>
      <c r="G852" s="165">
        <v>0.91009470234557888</v>
      </c>
      <c r="H852" s="165">
        <v>-1.7990852475031742</v>
      </c>
    </row>
    <row r="853" spans="1:8">
      <c r="A853" s="164" t="s">
        <v>446</v>
      </c>
      <c r="B853" s="164" t="s">
        <v>685</v>
      </c>
      <c r="C853" s="167">
        <f t="shared" si="13"/>
        <v>0</v>
      </c>
      <c r="D853" s="164">
        <v>0</v>
      </c>
      <c r="E853" s="165">
        <v>-0.32027629609772817</v>
      </c>
      <c r="F853" s="165">
        <v>0.92032222634807204</v>
      </c>
      <c r="G853" s="165">
        <v>0.55256375599950358</v>
      </c>
      <c r="H853" s="165"/>
    </row>
    <row r="854" spans="1:8">
      <c r="A854" s="164" t="s">
        <v>446</v>
      </c>
      <c r="B854" s="164" t="s">
        <v>685</v>
      </c>
      <c r="C854" s="167">
        <f t="shared" si="13"/>
        <v>1</v>
      </c>
      <c r="D854" s="164">
        <v>1</v>
      </c>
      <c r="E854" s="165">
        <v>0.43341844854217643</v>
      </c>
      <c r="F854" s="165">
        <v>0.92032222634807204</v>
      </c>
      <c r="G854" s="165">
        <v>0.44743624400049642</v>
      </c>
      <c r="H854" s="165">
        <v>0.29372938337929932</v>
      </c>
    </row>
    <row r="855" spans="1:8">
      <c r="A855" s="164" t="s">
        <v>446</v>
      </c>
      <c r="B855" s="164" t="s">
        <v>686</v>
      </c>
      <c r="C855" s="167">
        <f t="shared" si="13"/>
        <v>0</v>
      </c>
      <c r="D855" s="164">
        <v>0</v>
      </c>
      <c r="E855" s="165">
        <v>-0.48713445878188866</v>
      </c>
      <c r="F855" s="165">
        <v>0.82258853393434295</v>
      </c>
      <c r="G855" s="165">
        <v>0.54880376392604824</v>
      </c>
      <c r="H855" s="165"/>
    </row>
    <row r="856" spans="1:8">
      <c r="A856" s="164" t="s">
        <v>446</v>
      </c>
      <c r="B856" s="164" t="s">
        <v>686</v>
      </c>
      <c r="C856" s="167">
        <f t="shared" si="13"/>
        <v>1</v>
      </c>
      <c r="D856" s="164">
        <v>1</v>
      </c>
      <c r="E856" s="165">
        <v>0.63225201000005993</v>
      </c>
      <c r="F856" s="165">
        <v>0.82258853393434295</v>
      </c>
      <c r="G856" s="165">
        <v>0.45119623607395171</v>
      </c>
      <c r="H856" s="165">
        <v>0.19094018184171591</v>
      </c>
    </row>
    <row r="857" spans="1:8">
      <c r="A857" s="164" t="s">
        <v>446</v>
      </c>
      <c r="B857" s="164" t="s">
        <v>687</v>
      </c>
      <c r="C857" s="167">
        <f t="shared" si="13"/>
        <v>0</v>
      </c>
      <c r="D857" s="164">
        <v>0</v>
      </c>
      <c r="E857" s="165">
        <v>-0.50745380429606979</v>
      </c>
      <c r="F857" s="165">
        <v>0.84114640935395979</v>
      </c>
      <c r="G857" s="165">
        <v>0.44184785689524758</v>
      </c>
      <c r="H857" s="165"/>
    </row>
    <row r="858" spans="1:8">
      <c r="A858" s="164" t="s">
        <v>446</v>
      </c>
      <c r="B858" s="164" t="s">
        <v>687</v>
      </c>
      <c r="C858" s="167">
        <f t="shared" si="13"/>
        <v>1</v>
      </c>
      <c r="D858" s="164">
        <v>0.5</v>
      </c>
      <c r="E858" s="165">
        <v>0.26355945369321621</v>
      </c>
      <c r="F858" s="165">
        <v>0.84114640935395979</v>
      </c>
      <c r="G858" s="165">
        <v>0.25822075915609111</v>
      </c>
      <c r="H858" s="165">
        <v>0.37097404771936926</v>
      </c>
    </row>
    <row r="859" spans="1:8">
      <c r="A859" s="164" t="s">
        <v>446</v>
      </c>
      <c r="B859" s="164" t="s">
        <v>687</v>
      </c>
      <c r="C859" s="167">
        <f t="shared" si="13"/>
        <v>2</v>
      </c>
      <c r="D859" s="164">
        <v>1</v>
      </c>
      <c r="E859" s="165">
        <v>0.59451862371147135</v>
      </c>
      <c r="F859" s="165">
        <v>0.84114640935395979</v>
      </c>
      <c r="G859" s="165">
        <v>0.29993138394866131</v>
      </c>
      <c r="H859" s="165">
        <v>0.10892606493642953</v>
      </c>
    </row>
    <row r="860" spans="1:8">
      <c r="A860" s="164" t="s">
        <v>446</v>
      </c>
      <c r="B860" s="164" t="s">
        <v>688</v>
      </c>
      <c r="C860" s="167">
        <f t="shared" si="13"/>
        <v>0</v>
      </c>
      <c r="D860" s="164">
        <v>0</v>
      </c>
      <c r="E860" s="165">
        <v>-0.18960100649979242</v>
      </c>
      <c r="F860" s="165">
        <v>0.94977099331302295</v>
      </c>
      <c r="G860" s="165">
        <v>0.48942469908601172</v>
      </c>
      <c r="H860" s="165"/>
    </row>
    <row r="861" spans="1:8">
      <c r="A861" s="164" t="s">
        <v>446</v>
      </c>
      <c r="B861" s="164" t="s">
        <v>688</v>
      </c>
      <c r="C861" s="167">
        <f t="shared" si="13"/>
        <v>1</v>
      </c>
      <c r="D861" s="164">
        <v>1</v>
      </c>
      <c r="E861" s="165">
        <v>0.22479445182218291</v>
      </c>
      <c r="F861" s="165">
        <v>0.94977099331302295</v>
      </c>
      <c r="G861" s="165">
        <v>0.51057530091398828</v>
      </c>
      <c r="H861" s="165">
        <v>-7.4499181192057867E-2</v>
      </c>
    </row>
    <row r="862" spans="1:8">
      <c r="A862" s="164" t="s">
        <v>446</v>
      </c>
      <c r="B862" s="164" t="s">
        <v>689</v>
      </c>
      <c r="C862" s="167">
        <f t="shared" si="13"/>
        <v>0</v>
      </c>
      <c r="D862" s="164">
        <v>0</v>
      </c>
      <c r="E862" s="165">
        <v>-9.1138349280589587E-2</v>
      </c>
      <c r="F862" s="165">
        <v>0.93967877742577255</v>
      </c>
      <c r="G862" s="165">
        <v>0.82622970353484537</v>
      </c>
      <c r="H862" s="165"/>
    </row>
    <row r="863" spans="1:8">
      <c r="A863" s="164" t="s">
        <v>446</v>
      </c>
      <c r="B863" s="164" t="s">
        <v>689</v>
      </c>
      <c r="C863" s="167">
        <f t="shared" si="13"/>
        <v>1</v>
      </c>
      <c r="D863" s="164">
        <v>1</v>
      </c>
      <c r="E863" s="165">
        <v>0.54754637723345767</v>
      </c>
      <c r="F863" s="165">
        <v>0.93967877742577255</v>
      </c>
      <c r="G863" s="165">
        <v>0.17377029646515463</v>
      </c>
      <c r="H863" s="165">
        <v>2.3837486066041937</v>
      </c>
    </row>
    <row r="864" spans="1:8">
      <c r="A864" s="164" t="s">
        <v>446</v>
      </c>
      <c r="B864" s="164" t="s">
        <v>690</v>
      </c>
      <c r="C864" s="167">
        <f t="shared" si="13"/>
        <v>0</v>
      </c>
      <c r="D864" s="164">
        <v>0</v>
      </c>
      <c r="E864" s="165">
        <v>-0.36754662024563067</v>
      </c>
      <c r="F864" s="165">
        <v>0.94214070778253778</v>
      </c>
      <c r="G864" s="165">
        <v>0.37703384544746588</v>
      </c>
      <c r="H864" s="165"/>
    </row>
    <row r="865" spans="1:8">
      <c r="A865" s="164" t="s">
        <v>446</v>
      </c>
      <c r="B865" s="164" t="s">
        <v>690</v>
      </c>
      <c r="C865" s="167">
        <f t="shared" si="13"/>
        <v>1</v>
      </c>
      <c r="D865" s="164">
        <v>1</v>
      </c>
      <c r="E865" s="165">
        <v>0.15814394193906992</v>
      </c>
      <c r="F865" s="165">
        <v>0.94214070778253778</v>
      </c>
      <c r="G865" s="165">
        <v>0.62296615455253412</v>
      </c>
      <c r="H865" s="165">
        <v>-0.95259439692258963</v>
      </c>
    </row>
    <row r="866" spans="1:8">
      <c r="A866" s="164" t="s">
        <v>446</v>
      </c>
      <c r="B866" s="164" t="s">
        <v>691</v>
      </c>
      <c r="C866" s="167">
        <f t="shared" si="13"/>
        <v>0</v>
      </c>
      <c r="D866" s="164">
        <v>0</v>
      </c>
      <c r="E866" s="165">
        <v>-1.2105430463429268</v>
      </c>
      <c r="F866" s="165">
        <v>0.86865509136017782</v>
      </c>
      <c r="G866" s="165">
        <v>0.12534258180202196</v>
      </c>
      <c r="H866" s="165"/>
    </row>
    <row r="867" spans="1:8">
      <c r="A867" s="164" t="s">
        <v>446</v>
      </c>
      <c r="B867" s="164" t="s">
        <v>691</v>
      </c>
      <c r="C867" s="167">
        <f t="shared" si="13"/>
        <v>1</v>
      </c>
      <c r="D867" s="164">
        <v>1</v>
      </c>
      <c r="E867" s="165">
        <v>0.12754907817597619</v>
      </c>
      <c r="F867" s="165">
        <v>0.86865509136017782</v>
      </c>
      <c r="G867" s="165">
        <v>0.87465741819797793</v>
      </c>
      <c r="H867" s="165">
        <v>-1.6370482776001962</v>
      </c>
    </row>
    <row r="868" spans="1:8">
      <c r="A868" s="164" t="s">
        <v>446</v>
      </c>
      <c r="B868" s="164" t="s">
        <v>692</v>
      </c>
      <c r="C868" s="167">
        <f t="shared" si="13"/>
        <v>0</v>
      </c>
      <c r="D868" s="164">
        <v>0</v>
      </c>
      <c r="E868" s="165">
        <v>-0.53297795488138089</v>
      </c>
      <c r="F868" s="165">
        <v>0.89222580708293053</v>
      </c>
      <c r="G868" s="165">
        <v>0.27129592517640289</v>
      </c>
      <c r="H868" s="165"/>
    </row>
    <row r="869" spans="1:8">
      <c r="A869" s="164" t="s">
        <v>446</v>
      </c>
      <c r="B869" s="164" t="s">
        <v>692</v>
      </c>
      <c r="C869" s="167">
        <f t="shared" si="13"/>
        <v>1</v>
      </c>
      <c r="D869" s="164">
        <v>1</v>
      </c>
      <c r="E869" s="165">
        <v>0.29353567177596962</v>
      </c>
      <c r="F869" s="165">
        <v>0.89222580708293053</v>
      </c>
      <c r="G869" s="165">
        <v>0.72870407482359711</v>
      </c>
      <c r="H869" s="165">
        <v>-1.0713810414726144</v>
      </c>
    </row>
    <row r="870" spans="1:8">
      <c r="A870" s="164" t="s">
        <v>446</v>
      </c>
      <c r="B870" s="164" t="s">
        <v>693</v>
      </c>
      <c r="C870" s="167">
        <f t="shared" si="13"/>
        <v>0</v>
      </c>
      <c r="D870" s="164">
        <v>0</v>
      </c>
      <c r="E870" s="165">
        <v>-0.36283829261019779</v>
      </c>
      <c r="F870" s="165">
        <v>0.87195925769637506</v>
      </c>
      <c r="G870" s="165">
        <v>0.4711621196870785</v>
      </c>
      <c r="H870" s="165"/>
    </row>
    <row r="871" spans="1:8">
      <c r="A871" s="164" t="s">
        <v>446</v>
      </c>
      <c r="B871" s="164" t="s">
        <v>693</v>
      </c>
      <c r="C871" s="167">
        <f t="shared" si="13"/>
        <v>1</v>
      </c>
      <c r="D871" s="164">
        <v>1</v>
      </c>
      <c r="E871" s="165">
        <v>0.45954490611904381</v>
      </c>
      <c r="F871" s="165">
        <v>0.87195925769637506</v>
      </c>
      <c r="G871" s="165">
        <v>0.52883788031292156</v>
      </c>
      <c r="H871" s="165">
        <v>-5.8410423179648882E-2</v>
      </c>
    </row>
    <row r="872" spans="1:8">
      <c r="A872" s="164" t="s">
        <v>446</v>
      </c>
      <c r="B872" s="164" t="s">
        <v>694</v>
      </c>
      <c r="C872" s="167">
        <f t="shared" si="13"/>
        <v>0</v>
      </c>
      <c r="D872" s="164">
        <v>0</v>
      </c>
      <c r="E872" s="165">
        <v>-0.27841918399409998</v>
      </c>
      <c r="F872" s="165">
        <v>0.88763842650326752</v>
      </c>
      <c r="G872" s="165">
        <v>0.80342451357509526</v>
      </c>
      <c r="H872" s="165"/>
    </row>
    <row r="873" spans="1:8">
      <c r="A873" s="164" t="s">
        <v>446</v>
      </c>
      <c r="B873" s="164" t="s">
        <v>694</v>
      </c>
      <c r="C873" s="167">
        <f t="shared" si="13"/>
        <v>1</v>
      </c>
      <c r="D873" s="164">
        <v>1</v>
      </c>
      <c r="E873" s="165">
        <v>0.89359462279882396</v>
      </c>
      <c r="F873" s="165">
        <v>0.88763842650326752</v>
      </c>
      <c r="G873" s="165">
        <v>0.19657548642490474</v>
      </c>
      <c r="H873" s="165">
        <v>1.2540248078715275</v>
      </c>
    </row>
    <row r="874" spans="1:8">
      <c r="A874" s="164" t="s">
        <v>446</v>
      </c>
      <c r="B874" s="164" t="s">
        <v>695</v>
      </c>
      <c r="C874" s="167">
        <f t="shared" si="13"/>
        <v>0</v>
      </c>
      <c r="D874" s="164">
        <v>0</v>
      </c>
      <c r="E874" s="165">
        <v>-0.29078564658994299</v>
      </c>
      <c r="F874" s="165">
        <v>0.97632232325431778</v>
      </c>
      <c r="G874" s="165">
        <v>0.4530906412173607</v>
      </c>
      <c r="H874" s="165"/>
    </row>
    <row r="875" spans="1:8">
      <c r="A875" s="164" t="s">
        <v>446</v>
      </c>
      <c r="B875" s="164" t="s">
        <v>695</v>
      </c>
      <c r="C875" s="167">
        <f t="shared" si="13"/>
        <v>1</v>
      </c>
      <c r="D875" s="164">
        <v>1</v>
      </c>
      <c r="E875" s="165">
        <v>0.15548716212010552</v>
      </c>
      <c r="F875" s="165">
        <v>0.97632232325431778</v>
      </c>
      <c r="G875" s="165">
        <v>0.54690935878263935</v>
      </c>
      <c r="H875" s="165">
        <v>-0.46961087340664892</v>
      </c>
    </row>
    <row r="876" spans="1:8">
      <c r="A876" s="164" t="s">
        <v>446</v>
      </c>
      <c r="B876" s="164" t="s">
        <v>696</v>
      </c>
      <c r="C876" s="167">
        <f t="shared" si="13"/>
        <v>0</v>
      </c>
      <c r="D876" s="164">
        <v>0</v>
      </c>
      <c r="E876" s="165">
        <v>-0.5916275659888377</v>
      </c>
      <c r="F876" s="165">
        <v>0.91320993499900482</v>
      </c>
      <c r="G876" s="165">
        <v>0.36360477583982509</v>
      </c>
      <c r="H876" s="165"/>
    </row>
    <row r="877" spans="1:8">
      <c r="A877" s="164" t="s">
        <v>446</v>
      </c>
      <c r="B877" s="164" t="s">
        <v>696</v>
      </c>
      <c r="C877" s="167">
        <f t="shared" si="13"/>
        <v>1</v>
      </c>
      <c r="D877" s="164">
        <v>1</v>
      </c>
      <c r="E877" s="165">
        <v>0.26772014658197063</v>
      </c>
      <c r="F877" s="165">
        <v>0.91320993499900482</v>
      </c>
      <c r="G877" s="165">
        <v>0.63639522416017491</v>
      </c>
      <c r="H877" s="165">
        <v>-0.70516428059525293</v>
      </c>
    </row>
    <row r="879" spans="1:8">
      <c r="A879" s="164" t="s">
        <v>753</v>
      </c>
    </row>
    <row r="880" spans="1:8">
      <c r="A880" s="166" t="s">
        <v>779</v>
      </c>
    </row>
    <row r="881" spans="1:1">
      <c r="A881" s="164" t="s">
        <v>777</v>
      </c>
    </row>
    <row r="882" spans="1:1">
      <c r="A882" s="164" t="s">
        <v>778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S43"/>
  <sheetViews>
    <sheetView workbookViewId="0">
      <selection activeCell="A9" sqref="A9"/>
    </sheetView>
  </sheetViews>
  <sheetFormatPr defaultRowHeight="15"/>
  <cols>
    <col min="1" max="1" width="20.5703125" style="5" customWidth="1"/>
    <col min="2" max="16384" width="9.140625" style="5"/>
  </cols>
  <sheetData>
    <row r="1" spans="1:19">
      <c r="A1" s="247" t="s">
        <v>895</v>
      </c>
    </row>
    <row r="4" spans="1:19" ht="15" customHeight="1">
      <c r="A4" s="101"/>
      <c r="B4" s="310" t="s">
        <v>498</v>
      </c>
      <c r="C4" s="286"/>
      <c r="D4" s="286"/>
      <c r="E4" s="286"/>
      <c r="F4" s="310" t="s">
        <v>499</v>
      </c>
      <c r="G4" s="286"/>
      <c r="H4" s="286"/>
      <c r="I4" s="286"/>
      <c r="J4" s="310" t="s">
        <v>727</v>
      </c>
      <c r="K4" s="310"/>
      <c r="L4" s="310"/>
      <c r="M4" s="310"/>
      <c r="N4" s="310"/>
      <c r="O4" s="310" t="s">
        <v>496</v>
      </c>
      <c r="P4" s="310"/>
      <c r="Q4" s="310"/>
      <c r="R4" s="310"/>
      <c r="S4" s="310"/>
    </row>
    <row r="5" spans="1:19">
      <c r="A5" s="101"/>
      <c r="B5" s="310" t="s">
        <v>728</v>
      </c>
      <c r="C5" s="286"/>
      <c r="D5" s="286"/>
      <c r="E5" s="286"/>
      <c r="F5" s="310" t="s">
        <v>728</v>
      </c>
      <c r="G5" s="286"/>
      <c r="H5" s="286"/>
      <c r="I5" s="286"/>
      <c r="J5" s="310" t="s">
        <v>728</v>
      </c>
      <c r="K5" s="286"/>
      <c r="L5" s="286"/>
      <c r="M5" s="286"/>
      <c r="N5" s="230"/>
      <c r="O5" s="310" t="s">
        <v>728</v>
      </c>
      <c r="P5" s="286"/>
      <c r="Q5" s="286"/>
      <c r="R5" s="286"/>
      <c r="S5" s="230"/>
    </row>
    <row r="6" spans="1:19" ht="24.75">
      <c r="A6" s="101"/>
      <c r="B6" s="162" t="s">
        <v>75</v>
      </c>
      <c r="C6" s="162" t="s">
        <v>76</v>
      </c>
      <c r="D6" s="162" t="s">
        <v>77</v>
      </c>
      <c r="E6" s="162" t="s">
        <v>78</v>
      </c>
      <c r="F6" s="162" t="s">
        <v>75</v>
      </c>
      <c r="G6" s="162" t="s">
        <v>76</v>
      </c>
      <c r="H6" s="162" t="s">
        <v>77</v>
      </c>
      <c r="I6" s="162" t="s">
        <v>78</v>
      </c>
      <c r="J6" s="162" t="s">
        <v>75</v>
      </c>
      <c r="K6" s="162" t="s">
        <v>76</v>
      </c>
      <c r="L6" s="162" t="s">
        <v>77</v>
      </c>
      <c r="M6" s="162" t="s">
        <v>78</v>
      </c>
      <c r="N6" s="163" t="s">
        <v>503</v>
      </c>
      <c r="O6" s="162" t="s">
        <v>75</v>
      </c>
      <c r="P6" s="162" t="s">
        <v>76</v>
      </c>
      <c r="Q6" s="162" t="s">
        <v>77</v>
      </c>
      <c r="R6" s="162" t="s">
        <v>78</v>
      </c>
      <c r="S6" s="163" t="s">
        <v>503</v>
      </c>
    </row>
    <row r="7" spans="1:19">
      <c r="A7" s="129" t="s">
        <v>135</v>
      </c>
      <c r="B7" s="130">
        <v>-2.5379304191972047</v>
      </c>
      <c r="C7" s="130">
        <v>1.8600723850754943</v>
      </c>
      <c r="D7" s="130">
        <v>-7.6302722166536157</v>
      </c>
      <c r="E7" s="130">
        <v>22.754981676618204</v>
      </c>
      <c r="F7" s="130">
        <v>11577.736591724739</v>
      </c>
      <c r="G7" s="130">
        <v>10872.223024051475</v>
      </c>
      <c r="H7" s="130">
        <v>11097.328612114345</v>
      </c>
      <c r="I7" s="130">
        <v>10549.500887886241</v>
      </c>
      <c r="J7" s="5">
        <f>IF(B7&gt;0,B7/(B7+F7),0)</f>
        <v>0</v>
      </c>
      <c r="K7" s="5">
        <f t="shared" ref="K7:L41" si="0">IF(C7&gt;0,C7/(C7+G7),0)</f>
        <v>1.7105556106013594E-4</v>
      </c>
      <c r="L7" s="5">
        <f>IF(D7&gt;0,D7/(D7+H7),0)</f>
        <v>0</v>
      </c>
      <c r="M7" s="5">
        <f t="shared" ref="M7:M41" si="1">IF(E7&gt;0,E7/(E7+I7),0)</f>
        <v>2.1523298298264772E-3</v>
      </c>
      <c r="N7" s="5">
        <f>AVERAGE(J7:M7)*100</f>
        <v>5.8084634772165335E-2</v>
      </c>
      <c r="O7" s="5" t="str">
        <f t="shared" ref="O7:O41" si="2">IF(B7&gt;0,B7/(B7+F7),"")</f>
        <v/>
      </c>
      <c r="P7" s="5">
        <f t="shared" ref="P7:P41" si="3">IF(C7&gt;0,C7/(C7+G7),"")</f>
        <v>1.7105556106013594E-4</v>
      </c>
      <c r="Q7" s="5" t="str">
        <f t="shared" ref="Q7:Q41" si="4">IF(D7&gt;0,D7/(D7+H7),"")</f>
        <v/>
      </c>
      <c r="R7" s="5">
        <f t="shared" ref="R7:R41" si="5">IF(E7&gt;0,E7/(E7+I7),"")</f>
        <v>2.1523298298264772E-3</v>
      </c>
      <c r="S7" s="5">
        <f>AVERAGE(O7:R7)*100</f>
        <v>0.11616926954433067</v>
      </c>
    </row>
    <row r="8" spans="1:19">
      <c r="A8" s="129" t="s">
        <v>131</v>
      </c>
      <c r="B8" s="130">
        <v>-9.8608849085749863</v>
      </c>
      <c r="C8" s="130">
        <v>6.3456355184350191</v>
      </c>
      <c r="D8" s="131"/>
      <c r="E8" s="130">
        <v>25.274714050968701</v>
      </c>
      <c r="F8" s="130">
        <v>11086.991433146402</v>
      </c>
      <c r="G8" s="130">
        <v>10532.113927909129</v>
      </c>
      <c r="H8" s="131"/>
      <c r="I8" s="130">
        <v>9291.995250646276</v>
      </c>
      <c r="J8" s="5">
        <f t="shared" ref="J8:J41" si="6">IF(B8&gt;0,B8/(B8+F8),0)</f>
        <v>0</v>
      </c>
      <c r="K8" s="5">
        <f t="shared" si="0"/>
        <v>6.0214070948820368E-4</v>
      </c>
      <c r="L8" s="5">
        <f t="shared" si="0"/>
        <v>0</v>
      </c>
      <c r="M8" s="5">
        <f t="shared" si="1"/>
        <v>2.7126737925093464E-3</v>
      </c>
      <c r="N8" s="5">
        <f t="shared" ref="N8:N41" si="7">AVERAGE(J8:M8)*100</f>
        <v>8.287036254993875E-2</v>
      </c>
      <c r="O8" s="5" t="str">
        <f t="shared" si="2"/>
        <v/>
      </c>
      <c r="P8" s="5">
        <f t="shared" si="3"/>
        <v>6.0214070948820368E-4</v>
      </c>
      <c r="Q8" s="5" t="str">
        <f t="shared" si="4"/>
        <v/>
      </c>
      <c r="R8" s="5">
        <f t="shared" si="5"/>
        <v>2.7126737925093464E-3</v>
      </c>
      <c r="S8" s="5">
        <f t="shared" ref="S8:S34" si="8">AVERAGE(O8:R8)*100</f>
        <v>0.1657407250998775</v>
      </c>
    </row>
    <row r="9" spans="1:19">
      <c r="A9" s="129" t="s">
        <v>117</v>
      </c>
      <c r="B9" s="130">
        <v>27.507901435411434</v>
      </c>
      <c r="C9" s="130">
        <v>-1.0156743207976369</v>
      </c>
      <c r="D9" s="130">
        <v>2.1347464523796464</v>
      </c>
      <c r="E9" s="130">
        <v>9.0893080288012893</v>
      </c>
      <c r="F9" s="130">
        <v>8604.7521569275086</v>
      </c>
      <c r="G9" s="130">
        <v>8887.8776680341743</v>
      </c>
      <c r="H9" s="130">
        <v>9435.9097129417696</v>
      </c>
      <c r="I9" s="130">
        <v>9630.4146182260101</v>
      </c>
      <c r="J9" s="5">
        <f t="shared" si="6"/>
        <v>3.1866395647756028E-3</v>
      </c>
      <c r="K9" s="5">
        <f t="shared" si="0"/>
        <v>0</v>
      </c>
      <c r="L9" s="5">
        <f t="shared" si="0"/>
        <v>2.261852507226567E-4</v>
      </c>
      <c r="M9" s="5">
        <f t="shared" si="1"/>
        <v>9.4292279958982427E-4</v>
      </c>
      <c r="N9" s="5">
        <f t="shared" si="7"/>
        <v>0.10889369037720209</v>
      </c>
      <c r="O9" s="5">
        <f t="shared" si="2"/>
        <v>3.1866395647756028E-3</v>
      </c>
      <c r="P9" s="5" t="str">
        <f t="shared" si="3"/>
        <v/>
      </c>
      <c r="Q9" s="5">
        <f t="shared" si="4"/>
        <v>2.261852507226567E-4</v>
      </c>
      <c r="R9" s="5">
        <f t="shared" si="5"/>
        <v>9.4292279958982427E-4</v>
      </c>
      <c r="S9" s="5">
        <f t="shared" si="8"/>
        <v>0.14519158716960279</v>
      </c>
    </row>
    <row r="10" spans="1:19">
      <c r="A10" s="129" t="s">
        <v>141</v>
      </c>
      <c r="B10" s="130">
        <v>23.015281924339963</v>
      </c>
      <c r="C10" s="130">
        <v>-18.611326988433934</v>
      </c>
      <c r="D10" s="130">
        <v>-3.8327881981305603</v>
      </c>
      <c r="E10" s="130">
        <v>24.293613091340067</v>
      </c>
      <c r="F10" s="130">
        <v>9745.8860596356626</v>
      </c>
      <c r="G10" s="130">
        <v>9905.8689298395184</v>
      </c>
      <c r="H10" s="130">
        <v>9889.8811022077316</v>
      </c>
      <c r="I10" s="130">
        <v>10701.965456596712</v>
      </c>
      <c r="J10" s="5">
        <f t="shared" si="6"/>
        <v>2.3559744458085232E-3</v>
      </c>
      <c r="K10" s="5">
        <f t="shared" si="0"/>
        <v>0</v>
      </c>
      <c r="L10" s="5">
        <f t="shared" si="0"/>
        <v>0</v>
      </c>
      <c r="M10" s="5">
        <f t="shared" si="1"/>
        <v>2.2648728632699887E-3</v>
      </c>
      <c r="N10" s="5">
        <f t="shared" si="7"/>
        <v>0.1155211827269628</v>
      </c>
      <c r="O10" s="5">
        <f t="shared" si="2"/>
        <v>2.3559744458085232E-3</v>
      </c>
      <c r="P10" s="5" t="str">
        <f t="shared" si="3"/>
        <v/>
      </c>
      <c r="Q10" s="5" t="str">
        <f t="shared" si="4"/>
        <v/>
      </c>
      <c r="R10" s="5">
        <f t="shared" si="5"/>
        <v>2.2648728632699887E-3</v>
      </c>
      <c r="S10" s="5">
        <f t="shared" si="8"/>
        <v>0.23104236545392559</v>
      </c>
    </row>
    <row r="11" spans="1:19">
      <c r="A11" s="129" t="s">
        <v>116</v>
      </c>
      <c r="B11" s="130">
        <v>35.968321322505581</v>
      </c>
      <c r="C11" s="130">
        <v>7.6792349752307949</v>
      </c>
      <c r="D11" s="130">
        <v>22.817219781104445</v>
      </c>
      <c r="E11" s="130">
        <v>-1.439798943740848</v>
      </c>
      <c r="F11" s="130">
        <v>10414.312880358639</v>
      </c>
      <c r="G11" s="130">
        <v>9023.4956739537265</v>
      </c>
      <c r="H11" s="130">
        <v>11071.606658148668</v>
      </c>
      <c r="I11" s="130">
        <v>9340.9789351859217</v>
      </c>
      <c r="J11" s="5">
        <f t="shared" si="6"/>
        <v>3.4418520065009669E-3</v>
      </c>
      <c r="K11" s="5">
        <f t="shared" si="0"/>
        <v>8.5030298412651448E-4</v>
      </c>
      <c r="L11" s="5">
        <f t="shared" si="0"/>
        <v>2.0566385449266029E-3</v>
      </c>
      <c r="M11" s="5">
        <f t="shared" si="1"/>
        <v>0</v>
      </c>
      <c r="N11" s="5">
        <f t="shared" si="7"/>
        <v>0.15871983838885209</v>
      </c>
      <c r="O11" s="5">
        <f t="shared" si="2"/>
        <v>3.4418520065009669E-3</v>
      </c>
      <c r="P11" s="5">
        <f t="shared" si="3"/>
        <v>8.5030298412651448E-4</v>
      </c>
      <c r="Q11" s="5">
        <f t="shared" si="4"/>
        <v>2.0566385449266029E-3</v>
      </c>
      <c r="R11" s="5" t="str">
        <f t="shared" si="5"/>
        <v/>
      </c>
      <c r="S11" s="5">
        <f t="shared" si="8"/>
        <v>0.21162645118513612</v>
      </c>
    </row>
    <row r="12" spans="1:19">
      <c r="A12" s="129" t="s">
        <v>136</v>
      </c>
      <c r="B12" s="130">
        <v>13.19336080379095</v>
      </c>
      <c r="C12" s="130">
        <v>60.971256014658017</v>
      </c>
      <c r="D12" s="130">
        <v>31.835113313313794</v>
      </c>
      <c r="E12" s="130">
        <v>-3664.1975226853151</v>
      </c>
      <c r="F12" s="130">
        <v>8889.8974142891384</v>
      </c>
      <c r="G12" s="130">
        <v>9623.7534016341833</v>
      </c>
      <c r="H12" s="130">
        <v>11733.082969187868</v>
      </c>
      <c r="I12" s="130">
        <v>16279.322432302448</v>
      </c>
      <c r="J12" s="5">
        <f t="shared" si="6"/>
        <v>1.4818854639447659E-3</v>
      </c>
      <c r="K12" s="5">
        <f t="shared" si="0"/>
        <v>6.2956106827986988E-3</v>
      </c>
      <c r="L12" s="5">
        <f t="shared" si="0"/>
        <v>2.7059358246331075E-3</v>
      </c>
      <c r="M12" s="5">
        <f t="shared" si="1"/>
        <v>0</v>
      </c>
      <c r="N12" s="5">
        <f t="shared" si="7"/>
        <v>0.26208579928441433</v>
      </c>
      <c r="O12" s="5">
        <f t="shared" si="2"/>
        <v>1.4818854639447659E-3</v>
      </c>
      <c r="P12" s="5">
        <f t="shared" si="3"/>
        <v>6.2956106827986988E-3</v>
      </c>
      <c r="Q12" s="5">
        <f t="shared" si="4"/>
        <v>2.7059358246331075E-3</v>
      </c>
      <c r="R12" s="5" t="str">
        <f t="shared" si="5"/>
        <v/>
      </c>
      <c r="S12" s="5">
        <f t="shared" si="8"/>
        <v>0.34944773237921906</v>
      </c>
    </row>
    <row r="13" spans="1:19">
      <c r="A13" s="129" t="s">
        <v>127</v>
      </c>
      <c r="B13" s="130">
        <v>74.627433268359781</v>
      </c>
      <c r="C13" s="130">
        <v>-14.594483449597758</v>
      </c>
      <c r="D13" s="130">
        <v>-5.9500755739346793</v>
      </c>
      <c r="E13" s="130">
        <v>5.0863321722505281</v>
      </c>
      <c r="F13" s="130">
        <v>7187.8306541729316</v>
      </c>
      <c r="G13" s="130">
        <v>9099.3371915859043</v>
      </c>
      <c r="H13" s="130">
        <v>7500.3580465640534</v>
      </c>
      <c r="I13" s="130">
        <v>6855.180167908873</v>
      </c>
      <c r="J13" s="5">
        <f t="shared" si="6"/>
        <v>1.0275781611381735E-2</v>
      </c>
      <c r="K13" s="5">
        <f t="shared" si="0"/>
        <v>0</v>
      </c>
      <c r="L13" s="5">
        <f t="shared" si="0"/>
        <v>0</v>
      </c>
      <c r="M13" s="5">
        <f t="shared" si="1"/>
        <v>7.4141903557104979E-4</v>
      </c>
      <c r="N13" s="5">
        <f t="shared" si="7"/>
        <v>0.27543001617381963</v>
      </c>
      <c r="O13" s="5">
        <f t="shared" si="2"/>
        <v>1.0275781611381735E-2</v>
      </c>
      <c r="P13" s="5" t="str">
        <f t="shared" si="3"/>
        <v/>
      </c>
      <c r="Q13" s="5" t="str">
        <f t="shared" si="4"/>
        <v/>
      </c>
      <c r="R13" s="5">
        <f t="shared" si="5"/>
        <v>7.4141903557104979E-4</v>
      </c>
      <c r="S13" s="5">
        <f t="shared" si="8"/>
        <v>0.55086003234763925</v>
      </c>
    </row>
    <row r="14" spans="1:19">
      <c r="A14" s="129" t="s">
        <v>138</v>
      </c>
      <c r="B14" s="130">
        <v>-31.707905931163626</v>
      </c>
      <c r="C14" s="130">
        <v>99.850616051420261</v>
      </c>
      <c r="D14" s="130">
        <v>42.08829965127444</v>
      </c>
      <c r="E14" s="130">
        <v>40.32873125565385</v>
      </c>
      <c r="F14" s="130">
        <v>10481.971558560172</v>
      </c>
      <c r="G14" s="130">
        <v>9037.6686219935418</v>
      </c>
      <c r="H14" s="130">
        <v>9495.006310913961</v>
      </c>
      <c r="I14" s="130">
        <v>7884.4122599693947</v>
      </c>
      <c r="J14" s="5">
        <f t="shared" si="6"/>
        <v>0</v>
      </c>
      <c r="K14" s="5">
        <f t="shared" si="0"/>
        <v>1.0927540993367475E-2</v>
      </c>
      <c r="L14" s="5">
        <f t="shared" si="0"/>
        <v>4.4131154581028105E-3</v>
      </c>
      <c r="M14" s="5">
        <f t="shared" si="1"/>
        <v>5.0889652166940559E-3</v>
      </c>
      <c r="N14" s="5">
        <f t="shared" si="7"/>
        <v>0.51074054170410854</v>
      </c>
      <c r="O14" s="5" t="str">
        <f t="shared" si="2"/>
        <v/>
      </c>
      <c r="P14" s="5">
        <f t="shared" si="3"/>
        <v>1.0927540993367475E-2</v>
      </c>
      <c r="Q14" s="5">
        <f t="shared" si="4"/>
        <v>4.4131154581028105E-3</v>
      </c>
      <c r="R14" s="5">
        <f t="shared" si="5"/>
        <v>5.0889652166940559E-3</v>
      </c>
      <c r="S14" s="5">
        <f t="shared" si="8"/>
        <v>0.68098738893881139</v>
      </c>
    </row>
    <row r="15" spans="1:19" ht="15.75" customHeight="1">
      <c r="A15" s="129" t="s">
        <v>133</v>
      </c>
      <c r="B15" s="130">
        <v>162.00592464901712</v>
      </c>
      <c r="C15" s="130">
        <v>8.6723110020314316</v>
      </c>
      <c r="D15" s="130">
        <v>6.6128440443739045</v>
      </c>
      <c r="E15" s="130">
        <v>-1.5863168352883605</v>
      </c>
      <c r="F15" s="130">
        <v>8005.3352526152385</v>
      </c>
      <c r="G15" s="130">
        <v>9333.0252571145647</v>
      </c>
      <c r="H15" s="130">
        <v>11333.428286275042</v>
      </c>
      <c r="I15" s="130">
        <v>11875.562759733244</v>
      </c>
      <c r="J15" s="5">
        <f t="shared" si="6"/>
        <v>1.9835821858403477E-2</v>
      </c>
      <c r="K15" s="5">
        <f t="shared" si="0"/>
        <v>9.2834422638881015E-4</v>
      </c>
      <c r="L15" s="5">
        <f t="shared" si="0"/>
        <v>5.8314109872965164E-4</v>
      </c>
      <c r="M15" s="5">
        <f t="shared" si="1"/>
        <v>0</v>
      </c>
      <c r="N15" s="5">
        <f t="shared" si="7"/>
        <v>0.53368267958804849</v>
      </c>
      <c r="O15" s="5">
        <f t="shared" si="2"/>
        <v>1.9835821858403477E-2</v>
      </c>
      <c r="P15" s="5">
        <f t="shared" si="3"/>
        <v>9.2834422638881015E-4</v>
      </c>
      <c r="Q15" s="5">
        <f t="shared" si="4"/>
        <v>5.8314109872965164E-4</v>
      </c>
      <c r="R15" s="5" t="str">
        <f t="shared" si="5"/>
        <v/>
      </c>
      <c r="S15" s="5">
        <f t="shared" si="8"/>
        <v>0.71157690611739799</v>
      </c>
    </row>
    <row r="16" spans="1:19">
      <c r="A16" s="129" t="s">
        <v>143</v>
      </c>
      <c r="B16" s="130">
        <v>-1.3238033819524258</v>
      </c>
      <c r="C16" s="130">
        <v>52.848998221709905</v>
      </c>
      <c r="D16" s="130">
        <v>68.755357269107179</v>
      </c>
      <c r="E16" s="130">
        <v>85.591414015628729</v>
      </c>
      <c r="F16" s="130">
        <v>9576.2527622435518</v>
      </c>
      <c r="G16" s="130">
        <v>9213.0182030083961</v>
      </c>
      <c r="H16" s="130">
        <v>11566.892139340944</v>
      </c>
      <c r="I16" s="130">
        <v>8662.3537712023972</v>
      </c>
      <c r="J16" s="5">
        <f t="shared" si="6"/>
        <v>0</v>
      </c>
      <c r="K16" s="5">
        <f t="shared" si="0"/>
        <v>5.7036213744455395E-3</v>
      </c>
      <c r="L16" s="5">
        <f t="shared" si="0"/>
        <v>5.909027176110181E-3</v>
      </c>
      <c r="M16" s="5">
        <f t="shared" si="1"/>
        <v>9.7841735634395747E-3</v>
      </c>
      <c r="N16" s="5">
        <f t="shared" si="7"/>
        <v>0.53492055284988238</v>
      </c>
      <c r="O16" s="5" t="str">
        <f t="shared" si="2"/>
        <v/>
      </c>
      <c r="P16" s="5">
        <f t="shared" si="3"/>
        <v>5.7036213744455395E-3</v>
      </c>
      <c r="Q16" s="5">
        <f t="shared" si="4"/>
        <v>5.909027176110181E-3</v>
      </c>
      <c r="R16" s="5">
        <f t="shared" si="5"/>
        <v>9.7841735634395747E-3</v>
      </c>
      <c r="S16" s="5">
        <f t="shared" si="8"/>
        <v>0.71322740379984317</v>
      </c>
    </row>
    <row r="17" spans="1:19" ht="15" customHeight="1">
      <c r="A17" s="129" t="s">
        <v>125</v>
      </c>
      <c r="B17" s="130">
        <v>61.035035779411736</v>
      </c>
      <c r="C17" s="130">
        <v>-1.480791773364069</v>
      </c>
      <c r="D17" s="130">
        <v>93.634427417936152</v>
      </c>
      <c r="E17" s="130">
        <v>54.76053961965259</v>
      </c>
      <c r="F17" s="130">
        <v>8440.7777978075355</v>
      </c>
      <c r="G17" s="130">
        <v>9710.2953595079798</v>
      </c>
      <c r="H17" s="130">
        <v>9336.2995284282297</v>
      </c>
      <c r="I17" s="130">
        <v>9100.7296328191278</v>
      </c>
      <c r="J17" s="5">
        <f t="shared" si="6"/>
        <v>7.1790613336356899E-3</v>
      </c>
      <c r="K17" s="5">
        <f t="shared" si="0"/>
        <v>0</v>
      </c>
      <c r="L17" s="5">
        <f t="shared" si="0"/>
        <v>9.9294892049468404E-3</v>
      </c>
      <c r="M17" s="5">
        <f t="shared" si="1"/>
        <v>5.9811696138892621E-3</v>
      </c>
      <c r="N17" s="5">
        <f t="shared" si="7"/>
        <v>0.57724300381179483</v>
      </c>
      <c r="O17" s="5">
        <f t="shared" si="2"/>
        <v>7.1790613336356899E-3</v>
      </c>
      <c r="P17" s="5" t="str">
        <f t="shared" si="3"/>
        <v/>
      </c>
      <c r="Q17" s="5">
        <f t="shared" si="4"/>
        <v>9.9294892049468404E-3</v>
      </c>
      <c r="R17" s="5">
        <f t="shared" si="5"/>
        <v>5.9811696138892621E-3</v>
      </c>
      <c r="S17" s="5">
        <f t="shared" si="8"/>
        <v>0.76965733841572637</v>
      </c>
    </row>
    <row r="18" spans="1:19">
      <c r="A18" s="129" t="s">
        <v>146</v>
      </c>
      <c r="B18" s="130">
        <v>83.558670841893729</v>
      </c>
      <c r="C18" s="130">
        <v>17.212564980385245</v>
      </c>
      <c r="D18" s="130">
        <v>0.23235305383130955</v>
      </c>
      <c r="E18" s="130">
        <v>37.479877160068426</v>
      </c>
      <c r="F18" s="130">
        <v>5300.9704998150683</v>
      </c>
      <c r="G18" s="130">
        <v>6448.106706737356</v>
      </c>
      <c r="H18" s="130">
        <v>6283.5194546775429</v>
      </c>
      <c r="I18" s="130">
        <v>4790.0195422317647</v>
      </c>
      <c r="J18" s="5">
        <f t="shared" si="6"/>
        <v>1.5518287336476403E-2</v>
      </c>
      <c r="K18" s="5">
        <f t="shared" si="0"/>
        <v>2.6622915678241699E-3</v>
      </c>
      <c r="L18" s="5">
        <f t="shared" si="0"/>
        <v>3.6976803180772995E-5</v>
      </c>
      <c r="M18" s="5">
        <f t="shared" si="1"/>
        <v>7.763828413839588E-3</v>
      </c>
      <c r="N18" s="5">
        <f t="shared" si="7"/>
        <v>0.64953460303302335</v>
      </c>
      <c r="O18" s="5">
        <f t="shared" si="2"/>
        <v>1.5518287336476403E-2</v>
      </c>
      <c r="P18" s="5">
        <f t="shared" si="3"/>
        <v>2.6622915678241699E-3</v>
      </c>
      <c r="Q18" s="5">
        <f t="shared" si="4"/>
        <v>3.6976803180772995E-5</v>
      </c>
      <c r="R18" s="5">
        <f t="shared" si="5"/>
        <v>7.763828413839588E-3</v>
      </c>
      <c r="S18" s="5">
        <f t="shared" si="8"/>
        <v>0.64953460303302335</v>
      </c>
    </row>
    <row r="19" spans="1:19">
      <c r="A19" s="129" t="s">
        <v>150</v>
      </c>
      <c r="B19" s="130">
        <v>34.903756228539848</v>
      </c>
      <c r="C19" s="130">
        <v>36.405654570346016</v>
      </c>
      <c r="D19" s="130">
        <v>-8.2282560776346472</v>
      </c>
      <c r="E19" s="130">
        <v>72.878200630065166</v>
      </c>
      <c r="F19" s="130">
        <v>5048.8179400502722</v>
      </c>
      <c r="G19" s="130">
        <v>5701.8412168362402</v>
      </c>
      <c r="H19" s="130">
        <v>6962.2291287192684</v>
      </c>
      <c r="I19" s="130">
        <v>5089.3179053653457</v>
      </c>
      <c r="J19" s="5">
        <f t="shared" si="6"/>
        <v>6.8657881595069878E-3</v>
      </c>
      <c r="K19" s="5">
        <f t="shared" si="0"/>
        <v>6.3443862535356712E-3</v>
      </c>
      <c r="L19" s="5">
        <f t="shared" si="0"/>
        <v>0</v>
      </c>
      <c r="M19" s="5">
        <f t="shared" si="1"/>
        <v>1.4117673783338822E-2</v>
      </c>
      <c r="N19" s="5">
        <f t="shared" si="7"/>
        <v>0.68319620490953703</v>
      </c>
      <c r="O19" s="5">
        <f t="shared" si="2"/>
        <v>6.8657881595069878E-3</v>
      </c>
      <c r="P19" s="5">
        <f t="shared" si="3"/>
        <v>6.3443862535356712E-3</v>
      </c>
      <c r="Q19" s="5" t="str">
        <f t="shared" si="4"/>
        <v/>
      </c>
      <c r="R19" s="5">
        <f t="shared" si="5"/>
        <v>1.4117673783338822E-2</v>
      </c>
      <c r="S19" s="5">
        <f t="shared" si="8"/>
        <v>0.91092827321271608</v>
      </c>
    </row>
    <row r="20" spans="1:19">
      <c r="A20" s="129" t="s">
        <v>128</v>
      </c>
      <c r="B20" s="130">
        <v>209.19432498201436</v>
      </c>
      <c r="C20" s="130">
        <v>52.944375209846477</v>
      </c>
      <c r="D20" s="130">
        <v>-4.2470773296370075</v>
      </c>
      <c r="E20" s="130">
        <v>27.075207536092666</v>
      </c>
      <c r="F20" s="130">
        <v>10206.64807045692</v>
      </c>
      <c r="G20" s="130">
        <v>10646.210173675168</v>
      </c>
      <c r="H20" s="130">
        <v>10824.051798625742</v>
      </c>
      <c r="I20" s="130">
        <v>8132.9955396333889</v>
      </c>
      <c r="J20" s="5">
        <f t="shared" si="6"/>
        <v>2.0084244465298353E-2</v>
      </c>
      <c r="K20" s="5">
        <f t="shared" si="0"/>
        <v>4.948463448017389E-3</v>
      </c>
      <c r="L20" s="5">
        <f t="shared" si="0"/>
        <v>0</v>
      </c>
      <c r="M20" s="5">
        <f t="shared" si="1"/>
        <v>3.3180113720808558E-3</v>
      </c>
      <c r="N20" s="5">
        <f t="shared" si="7"/>
        <v>0.70876798213491499</v>
      </c>
      <c r="O20" s="5">
        <f t="shared" si="2"/>
        <v>2.0084244465298353E-2</v>
      </c>
      <c r="P20" s="5">
        <f t="shared" si="3"/>
        <v>4.948463448017389E-3</v>
      </c>
      <c r="Q20" s="5" t="str">
        <f t="shared" si="4"/>
        <v/>
      </c>
      <c r="R20" s="5">
        <f t="shared" si="5"/>
        <v>3.3180113720808558E-3</v>
      </c>
      <c r="S20" s="5">
        <f t="shared" si="8"/>
        <v>0.94502397617988665</v>
      </c>
    </row>
    <row r="21" spans="1:19">
      <c r="A21" s="129" t="s">
        <v>118</v>
      </c>
      <c r="B21" s="130">
        <v>49.546810268757042</v>
      </c>
      <c r="C21" s="130">
        <v>123.68705552530076</v>
      </c>
      <c r="D21" s="130">
        <v>13.809427458579162</v>
      </c>
      <c r="E21" s="130">
        <v>51.03204774802601</v>
      </c>
      <c r="F21" s="130">
        <v>8622.3244616026332</v>
      </c>
      <c r="G21" s="130">
        <v>7443.4763119256486</v>
      </c>
      <c r="H21" s="130">
        <v>8553.6436816870537</v>
      </c>
      <c r="I21" s="130">
        <v>9227.3894930274582</v>
      </c>
      <c r="J21" s="5">
        <f t="shared" si="6"/>
        <v>5.7135085053061259E-3</v>
      </c>
      <c r="K21" s="5">
        <f t="shared" si="0"/>
        <v>1.6345233942922734E-2</v>
      </c>
      <c r="L21" s="5">
        <f t="shared" si="0"/>
        <v>1.6118474513549187E-3</v>
      </c>
      <c r="M21" s="5">
        <f t="shared" si="1"/>
        <v>5.5000785989036656E-3</v>
      </c>
      <c r="N21" s="5">
        <f t="shared" si="7"/>
        <v>0.72926671246218611</v>
      </c>
      <c r="O21" s="5">
        <f t="shared" si="2"/>
        <v>5.7135085053061259E-3</v>
      </c>
      <c r="P21" s="5">
        <f t="shared" si="3"/>
        <v>1.6345233942922734E-2</v>
      </c>
      <c r="Q21" s="5">
        <f t="shared" si="4"/>
        <v>1.6118474513549187E-3</v>
      </c>
      <c r="R21" s="5">
        <f t="shared" si="5"/>
        <v>5.5000785989036656E-3</v>
      </c>
      <c r="S21" s="5">
        <f t="shared" si="8"/>
        <v>0.72926671246218611</v>
      </c>
    </row>
    <row r="22" spans="1:19">
      <c r="A22" s="129" t="s">
        <v>119</v>
      </c>
      <c r="B22" s="130">
        <v>25.062046261632613</v>
      </c>
      <c r="C22" s="130">
        <v>172.32904149966993</v>
      </c>
      <c r="D22" s="130">
        <v>24.591466356051278</v>
      </c>
      <c r="E22" s="130">
        <v>16.433435434261153</v>
      </c>
      <c r="F22" s="130">
        <v>9805.9282926563028</v>
      </c>
      <c r="G22" s="130">
        <v>7721.2396626798809</v>
      </c>
      <c r="H22" s="130">
        <v>7733.5019487008904</v>
      </c>
      <c r="I22" s="130">
        <v>6457.3095573826722</v>
      </c>
      <c r="J22" s="5">
        <f t="shared" si="6"/>
        <v>2.5492900916014027E-3</v>
      </c>
      <c r="K22" s="5">
        <f t="shared" si="0"/>
        <v>2.1831575546865607E-2</v>
      </c>
      <c r="L22" s="5">
        <f t="shared" si="0"/>
        <v>3.1697821926614149E-3</v>
      </c>
      <c r="M22" s="5">
        <f t="shared" si="1"/>
        <v>2.5384751066724752E-3</v>
      </c>
      <c r="N22" s="5">
        <f t="shared" si="7"/>
        <v>0.75222807344502252</v>
      </c>
      <c r="O22" s="5">
        <f t="shared" si="2"/>
        <v>2.5492900916014027E-3</v>
      </c>
      <c r="P22" s="5">
        <f t="shared" si="3"/>
        <v>2.1831575546865607E-2</v>
      </c>
      <c r="Q22" s="5">
        <f t="shared" si="4"/>
        <v>3.1697821926614149E-3</v>
      </c>
      <c r="R22" s="5">
        <f t="shared" si="5"/>
        <v>2.5384751066724752E-3</v>
      </c>
      <c r="S22" s="5">
        <f t="shared" si="8"/>
        <v>0.75222807344502252</v>
      </c>
    </row>
    <row r="23" spans="1:19">
      <c r="A23" s="129" t="s">
        <v>120</v>
      </c>
      <c r="B23" s="130">
        <v>132.01382132740184</v>
      </c>
      <c r="C23" s="130">
        <v>153.02672799718641</v>
      </c>
      <c r="D23" s="130">
        <v>-389.17428461302148</v>
      </c>
      <c r="E23" s="130">
        <v>27.866775838197288</v>
      </c>
      <c r="F23" s="130">
        <v>7533.6558407343673</v>
      </c>
      <c r="G23" s="130">
        <v>11073.971129460904</v>
      </c>
      <c r="H23" s="130">
        <v>10317.683402918812</v>
      </c>
      <c r="I23" s="130">
        <v>11853.343607246097</v>
      </c>
      <c r="J23" s="5">
        <f t="shared" si="6"/>
        <v>1.7221433631656808E-2</v>
      </c>
      <c r="K23" s="5">
        <f t="shared" si="0"/>
        <v>1.3630244695872174E-2</v>
      </c>
      <c r="L23" s="5">
        <f t="shared" si="0"/>
        <v>0</v>
      </c>
      <c r="M23" s="5">
        <f t="shared" si="1"/>
        <v>2.3454492378884406E-3</v>
      </c>
      <c r="N23" s="5">
        <f t="shared" si="7"/>
        <v>0.82992818913543553</v>
      </c>
      <c r="O23" s="5">
        <f t="shared" si="2"/>
        <v>1.7221433631656808E-2</v>
      </c>
      <c r="P23" s="5">
        <f t="shared" si="3"/>
        <v>1.3630244695872174E-2</v>
      </c>
      <c r="Q23" s="5" t="str">
        <f t="shared" si="4"/>
        <v/>
      </c>
      <c r="R23" s="5">
        <f t="shared" si="5"/>
        <v>2.3454492378884406E-3</v>
      </c>
      <c r="S23" s="5">
        <f t="shared" si="8"/>
        <v>1.1065709188472475</v>
      </c>
    </row>
    <row r="24" spans="1:19">
      <c r="A24" s="129" t="s">
        <v>134</v>
      </c>
      <c r="B24" s="130">
        <v>63.711950426946451</v>
      </c>
      <c r="C24" s="130">
        <v>117.32938338776432</v>
      </c>
      <c r="D24" s="130">
        <v>136.64402654250583</v>
      </c>
      <c r="E24" s="130">
        <v>53.253905197045661</v>
      </c>
      <c r="F24" s="130">
        <v>9312.8687037683321</v>
      </c>
      <c r="G24" s="130">
        <v>8179.2051279556472</v>
      </c>
      <c r="H24" s="130">
        <v>10268.062612206868</v>
      </c>
      <c r="I24" s="130">
        <v>7468.4659927168377</v>
      </c>
      <c r="J24" s="5">
        <f t="shared" si="6"/>
        <v>6.7947957551498682E-3</v>
      </c>
      <c r="K24" s="5">
        <f t="shared" si="0"/>
        <v>1.4141974968867552E-2</v>
      </c>
      <c r="L24" s="5">
        <f t="shared" si="0"/>
        <v>1.3132905259780604E-2</v>
      </c>
      <c r="M24" s="5">
        <f t="shared" si="1"/>
        <v>7.0800170599034677E-3</v>
      </c>
      <c r="N24" s="5">
        <f t="shared" si="7"/>
        <v>1.0287423260925372</v>
      </c>
      <c r="O24" s="5">
        <f t="shared" si="2"/>
        <v>6.7947957551498682E-3</v>
      </c>
      <c r="P24" s="5">
        <f t="shared" si="3"/>
        <v>1.4141974968867552E-2</v>
      </c>
      <c r="Q24" s="5">
        <f t="shared" si="4"/>
        <v>1.3132905259780604E-2</v>
      </c>
      <c r="R24" s="5">
        <f t="shared" si="5"/>
        <v>7.0800170599034677E-3</v>
      </c>
      <c r="S24" s="5">
        <f t="shared" si="8"/>
        <v>1.0287423260925372</v>
      </c>
    </row>
    <row r="25" spans="1:19">
      <c r="A25" s="129" t="s">
        <v>147</v>
      </c>
      <c r="B25" s="130">
        <v>110.88446837300935</v>
      </c>
      <c r="C25" s="130">
        <v>25.046907594343065</v>
      </c>
      <c r="D25" s="130">
        <v>-6.9107293916542778</v>
      </c>
      <c r="E25" s="130">
        <v>184.97229003207289</v>
      </c>
      <c r="F25" s="130">
        <v>10223.327625993921</v>
      </c>
      <c r="G25" s="130">
        <v>7816.5896433176667</v>
      </c>
      <c r="H25" s="130">
        <v>8628.3122712923323</v>
      </c>
      <c r="I25" s="130">
        <v>6286.8883479021542</v>
      </c>
      <c r="J25" s="5">
        <f t="shared" si="6"/>
        <v>1.0729842523113233E-2</v>
      </c>
      <c r="K25" s="5">
        <f t="shared" si="0"/>
        <v>3.1940918750474378E-3</v>
      </c>
      <c r="L25" s="5">
        <f t="shared" si="0"/>
        <v>0</v>
      </c>
      <c r="M25" s="5">
        <f t="shared" si="1"/>
        <v>2.858100635663792E-2</v>
      </c>
      <c r="N25" s="5">
        <f t="shared" si="7"/>
        <v>1.0626235188699646</v>
      </c>
      <c r="O25" s="5">
        <f t="shared" si="2"/>
        <v>1.0729842523113233E-2</v>
      </c>
      <c r="P25" s="5">
        <f t="shared" si="3"/>
        <v>3.1940918750474378E-3</v>
      </c>
      <c r="Q25" s="5" t="str">
        <f t="shared" si="4"/>
        <v/>
      </c>
      <c r="R25" s="5">
        <f t="shared" si="5"/>
        <v>2.858100635663792E-2</v>
      </c>
      <c r="S25" s="5">
        <f t="shared" si="8"/>
        <v>1.4168313584932863</v>
      </c>
    </row>
    <row r="26" spans="1:19">
      <c r="A26" s="129" t="s">
        <v>130</v>
      </c>
      <c r="B26" s="130">
        <v>-2785.0287852703354</v>
      </c>
      <c r="C26" s="130">
        <v>40.15428425642245</v>
      </c>
      <c r="D26" s="130">
        <v>-40.621110486271661</v>
      </c>
      <c r="E26" s="130">
        <v>346.06267593585392</v>
      </c>
      <c r="F26" s="130">
        <v>15242.262651106117</v>
      </c>
      <c r="G26" s="130">
        <v>6911.4373839782465</v>
      </c>
      <c r="H26" s="130">
        <v>7740.9032393971484</v>
      </c>
      <c r="I26" s="130">
        <v>7866.1959178451143</v>
      </c>
      <c r="J26" s="5">
        <f t="shared" si="6"/>
        <v>0</v>
      </c>
      <c r="K26" s="5">
        <f t="shared" si="0"/>
        <v>5.7762719924859289E-3</v>
      </c>
      <c r="L26" s="5">
        <f t="shared" si="0"/>
        <v>0</v>
      </c>
      <c r="M26" s="5">
        <f t="shared" si="1"/>
        <v>4.2139768491693923E-2</v>
      </c>
      <c r="N26" s="5">
        <f t="shared" si="7"/>
        <v>1.1979010121044962</v>
      </c>
      <c r="O26" s="5" t="str">
        <f t="shared" si="2"/>
        <v/>
      </c>
      <c r="P26" s="5">
        <f t="shared" si="3"/>
        <v>5.7762719924859289E-3</v>
      </c>
      <c r="Q26" s="5" t="str">
        <f t="shared" si="4"/>
        <v/>
      </c>
      <c r="R26" s="5">
        <f t="shared" si="5"/>
        <v>4.2139768491693923E-2</v>
      </c>
      <c r="S26" s="5">
        <f t="shared" si="8"/>
        <v>2.3958020242089924</v>
      </c>
    </row>
    <row r="27" spans="1:19">
      <c r="A27" s="129" t="s">
        <v>149</v>
      </c>
      <c r="B27" s="130">
        <v>154.84726675927868</v>
      </c>
      <c r="C27" s="130">
        <v>196.57969199790807</v>
      </c>
      <c r="D27" s="130">
        <v>72.414026653659974</v>
      </c>
      <c r="E27" s="130">
        <v>26.620440293501478</v>
      </c>
      <c r="F27" s="130">
        <v>8115.0394958261877</v>
      </c>
      <c r="G27" s="130">
        <v>8139.5449462901415</v>
      </c>
      <c r="H27" s="130">
        <v>9685.5552655799875</v>
      </c>
      <c r="I27" s="130">
        <v>6674.463758597939</v>
      </c>
      <c r="J27" s="5">
        <f t="shared" si="6"/>
        <v>1.8724230597671185E-2</v>
      </c>
      <c r="K27" s="5">
        <f t="shared" si="0"/>
        <v>2.3581664205812394E-2</v>
      </c>
      <c r="L27" s="5">
        <f t="shared" si="0"/>
        <v>7.4210139922549446E-3</v>
      </c>
      <c r="M27" s="5">
        <f t="shared" si="1"/>
        <v>3.9725572016995839E-3</v>
      </c>
      <c r="N27" s="5">
        <f t="shared" si="7"/>
        <v>1.3424866499359527</v>
      </c>
      <c r="O27" s="5">
        <f t="shared" si="2"/>
        <v>1.8724230597671185E-2</v>
      </c>
      <c r="P27" s="5">
        <f t="shared" si="3"/>
        <v>2.3581664205812394E-2</v>
      </c>
      <c r="Q27" s="5">
        <f t="shared" si="4"/>
        <v>7.4210139922549446E-3</v>
      </c>
      <c r="R27" s="5">
        <f t="shared" si="5"/>
        <v>3.9725572016995839E-3</v>
      </c>
      <c r="S27" s="5">
        <f t="shared" si="8"/>
        <v>1.3424866499359527</v>
      </c>
    </row>
    <row r="28" spans="1:19" ht="15.75" customHeight="1">
      <c r="A28" s="129" t="s">
        <v>142</v>
      </c>
      <c r="B28" s="130">
        <v>75.633666738273931</v>
      </c>
      <c r="C28" s="130">
        <v>149.51163278047437</v>
      </c>
      <c r="D28" s="130">
        <v>26.151697436607989</v>
      </c>
      <c r="E28" s="130">
        <v>91.0964432117309</v>
      </c>
      <c r="F28" s="130">
        <v>4386.7429325408648</v>
      </c>
      <c r="G28" s="130">
        <v>6533.9379285689874</v>
      </c>
      <c r="H28" s="130">
        <v>8766.7551406732546</v>
      </c>
      <c r="I28" s="130">
        <v>6233.2571587679331</v>
      </c>
      <c r="J28" s="5">
        <f t="shared" si="6"/>
        <v>1.6949189530639782E-2</v>
      </c>
      <c r="K28" s="5">
        <f t="shared" si="0"/>
        <v>2.237042883440065E-2</v>
      </c>
      <c r="L28" s="5">
        <f t="shared" si="0"/>
        <v>2.974181111900601E-3</v>
      </c>
      <c r="M28" s="5">
        <f t="shared" si="1"/>
        <v>1.4404071774736897E-2</v>
      </c>
      <c r="N28" s="5">
        <f t="shared" si="7"/>
        <v>1.4174467812919482</v>
      </c>
      <c r="O28" s="5">
        <f t="shared" si="2"/>
        <v>1.6949189530639782E-2</v>
      </c>
      <c r="P28" s="5">
        <f t="shared" si="3"/>
        <v>2.237042883440065E-2</v>
      </c>
      <c r="Q28" s="5">
        <f t="shared" si="4"/>
        <v>2.974181111900601E-3</v>
      </c>
      <c r="R28" s="5">
        <f t="shared" si="5"/>
        <v>1.4404071774736897E-2</v>
      </c>
      <c r="S28" s="5">
        <f t="shared" si="8"/>
        <v>1.4174467812919482</v>
      </c>
    </row>
    <row r="29" spans="1:19">
      <c r="A29" s="129" t="s">
        <v>132</v>
      </c>
      <c r="B29" s="130">
        <v>93.752661771363563</v>
      </c>
      <c r="C29" s="130">
        <v>431.70246136837801</v>
      </c>
      <c r="D29" s="130">
        <v>81.846655426672925</v>
      </c>
      <c r="E29" s="130">
        <v>-37.222267845070185</v>
      </c>
      <c r="F29" s="130">
        <v>9387.8283030874172</v>
      </c>
      <c r="G29" s="130">
        <v>10228.210660732899</v>
      </c>
      <c r="H29" s="130">
        <v>10840.676038805745</v>
      </c>
      <c r="I29" s="130">
        <v>10843.406819736912</v>
      </c>
      <c r="J29" s="5">
        <f t="shared" si="6"/>
        <v>9.8878722988112906E-3</v>
      </c>
      <c r="K29" s="5">
        <f t="shared" si="0"/>
        <v>4.0497746691136351E-2</v>
      </c>
      <c r="L29" s="5">
        <f t="shared" si="0"/>
        <v>7.4933838745779528E-3</v>
      </c>
      <c r="M29" s="5">
        <f t="shared" si="1"/>
        <v>0</v>
      </c>
      <c r="N29" s="5">
        <f t="shared" si="7"/>
        <v>1.44697507161314</v>
      </c>
      <c r="O29" s="5">
        <f t="shared" si="2"/>
        <v>9.8878722988112906E-3</v>
      </c>
      <c r="P29" s="5">
        <f t="shared" si="3"/>
        <v>4.0497746691136351E-2</v>
      </c>
      <c r="Q29" s="5">
        <f t="shared" si="4"/>
        <v>7.4933838745779528E-3</v>
      </c>
      <c r="R29" s="5" t="str">
        <f t="shared" si="5"/>
        <v/>
      </c>
      <c r="S29" s="5">
        <f t="shared" si="8"/>
        <v>1.9293000954841866</v>
      </c>
    </row>
    <row r="30" spans="1:19" ht="15" customHeight="1">
      <c r="A30" s="129" t="s">
        <v>145</v>
      </c>
      <c r="B30" s="130">
        <v>98.65327116513977</v>
      </c>
      <c r="C30" s="130">
        <v>123.08662429525151</v>
      </c>
      <c r="D30" s="130">
        <v>97.545253805777719</v>
      </c>
      <c r="E30" s="130">
        <v>120.54323048988087</v>
      </c>
      <c r="F30" s="130">
        <v>7274.5291579197665</v>
      </c>
      <c r="G30" s="130">
        <v>7610.8371571480529</v>
      </c>
      <c r="H30" s="130">
        <v>6710.6974923613161</v>
      </c>
      <c r="I30" s="130">
        <v>6684.7025274579519</v>
      </c>
      <c r="J30" s="5">
        <f t="shared" si="6"/>
        <v>1.3380012242201329E-2</v>
      </c>
      <c r="K30" s="5">
        <f t="shared" si="0"/>
        <v>1.5915158692226095E-2</v>
      </c>
      <c r="L30" s="5">
        <f t="shared" si="0"/>
        <v>1.4327522892848344E-2</v>
      </c>
      <c r="M30" s="5">
        <f t="shared" si="1"/>
        <v>1.7713281015472319E-2</v>
      </c>
      <c r="N30" s="5">
        <f t="shared" si="7"/>
        <v>1.5333993710687019</v>
      </c>
      <c r="O30" s="5">
        <f t="shared" si="2"/>
        <v>1.3380012242201329E-2</v>
      </c>
      <c r="P30" s="5">
        <f t="shared" si="3"/>
        <v>1.5915158692226095E-2</v>
      </c>
      <c r="Q30" s="5">
        <f t="shared" si="4"/>
        <v>1.4327522892848344E-2</v>
      </c>
      <c r="R30" s="5">
        <f t="shared" si="5"/>
        <v>1.7713281015472319E-2</v>
      </c>
      <c r="S30" s="5">
        <f t="shared" si="8"/>
        <v>1.5333993710687019</v>
      </c>
    </row>
    <row r="31" spans="1:19">
      <c r="A31" s="129" t="s">
        <v>124</v>
      </c>
      <c r="B31" s="130">
        <v>70.305582915174583</v>
      </c>
      <c r="C31" s="130">
        <v>109.72856327484544</v>
      </c>
      <c r="D31" s="130">
        <v>523.71921217008583</v>
      </c>
      <c r="E31" s="130">
        <v>-64.457970535103001</v>
      </c>
      <c r="F31" s="130">
        <v>6947.4344349264229</v>
      </c>
      <c r="G31" s="130">
        <v>9699.3494136326117</v>
      </c>
      <c r="H31" s="130">
        <v>8994.4327468321299</v>
      </c>
      <c r="I31" s="130">
        <v>7667.3169707553734</v>
      </c>
      <c r="J31" s="5">
        <f t="shared" si="6"/>
        <v>1.0018265529420116E-2</v>
      </c>
      <c r="K31" s="5">
        <f t="shared" si="0"/>
        <v>1.1186429910453209E-2</v>
      </c>
      <c r="L31" s="5">
        <f t="shared" si="0"/>
        <v>5.5023203498527365E-2</v>
      </c>
      <c r="M31" s="5">
        <f t="shared" si="1"/>
        <v>0</v>
      </c>
      <c r="N31" s="5">
        <f t="shared" si="7"/>
        <v>1.9056974734600174</v>
      </c>
      <c r="O31" s="5">
        <f t="shared" si="2"/>
        <v>1.0018265529420116E-2</v>
      </c>
      <c r="P31" s="5">
        <f t="shared" si="3"/>
        <v>1.1186429910453209E-2</v>
      </c>
      <c r="Q31" s="5">
        <f t="shared" si="4"/>
        <v>5.5023203498527365E-2</v>
      </c>
      <c r="R31" s="5" t="str">
        <f t="shared" si="5"/>
        <v/>
      </c>
      <c r="S31" s="5">
        <f t="shared" si="8"/>
        <v>2.5409299646133565</v>
      </c>
    </row>
    <row r="32" spans="1:19">
      <c r="A32" s="129" t="s">
        <v>148</v>
      </c>
      <c r="B32" s="130">
        <v>273.09662232038761</v>
      </c>
      <c r="C32" s="130">
        <v>230.11271588739069</v>
      </c>
      <c r="D32" s="130">
        <v>316.55353125813059</v>
      </c>
      <c r="E32" s="130">
        <v>68.457379604416147</v>
      </c>
      <c r="F32" s="130">
        <v>9349.9995708233237</v>
      </c>
      <c r="G32" s="130">
        <v>7621.7281865263167</v>
      </c>
      <c r="H32" s="130">
        <v>9230.446290545764</v>
      </c>
      <c r="I32" s="130">
        <v>6631.7045911858149</v>
      </c>
      <c r="J32" s="5">
        <f t="shared" si="6"/>
        <v>2.8379288416026043E-2</v>
      </c>
      <c r="K32" s="5">
        <f t="shared" si="0"/>
        <v>2.9306849023985258E-2</v>
      </c>
      <c r="L32" s="5">
        <f t="shared" si="0"/>
        <v>3.3157383174468119E-2</v>
      </c>
      <c r="M32" s="5">
        <f t="shared" si="1"/>
        <v>1.0217272343991132E-2</v>
      </c>
      <c r="N32" s="5">
        <f t="shared" si="7"/>
        <v>2.5265198239617637</v>
      </c>
      <c r="O32" s="5">
        <f t="shared" si="2"/>
        <v>2.8379288416026043E-2</v>
      </c>
      <c r="P32" s="5">
        <f t="shared" si="3"/>
        <v>2.9306849023985258E-2</v>
      </c>
      <c r="Q32" s="5">
        <f t="shared" si="4"/>
        <v>3.3157383174468119E-2</v>
      </c>
      <c r="R32" s="5">
        <f t="shared" si="5"/>
        <v>1.0217272343991132E-2</v>
      </c>
      <c r="S32" s="5">
        <f t="shared" si="8"/>
        <v>2.5265198239617637</v>
      </c>
    </row>
    <row r="33" spans="1:19">
      <c r="A33" s="129" t="s">
        <v>144</v>
      </c>
      <c r="B33" s="130">
        <v>17.220412934292426</v>
      </c>
      <c r="C33" s="130">
        <v>1124.6312388717074</v>
      </c>
      <c r="D33" s="130">
        <v>133.50032819996935</v>
      </c>
      <c r="E33" s="130">
        <v>-14.057801836759225</v>
      </c>
      <c r="F33" s="130">
        <v>7002.965370999972</v>
      </c>
      <c r="G33" s="130">
        <v>12035.189797406641</v>
      </c>
      <c r="H33" s="130">
        <v>9505.0765145928217</v>
      </c>
      <c r="I33" s="130">
        <v>7759.8623093655306</v>
      </c>
      <c r="J33" s="5">
        <f t="shared" si="6"/>
        <v>2.452985357410546E-3</v>
      </c>
      <c r="K33" s="5">
        <f t="shared" si="0"/>
        <v>8.5459462995080199E-2</v>
      </c>
      <c r="L33" s="5">
        <f t="shared" si="0"/>
        <v>1.3850626537235495E-2</v>
      </c>
      <c r="M33" s="5">
        <f t="shared" si="1"/>
        <v>0</v>
      </c>
      <c r="N33" s="5">
        <f t="shared" si="7"/>
        <v>2.5440768722431564</v>
      </c>
      <c r="O33" s="5">
        <f t="shared" si="2"/>
        <v>2.452985357410546E-3</v>
      </c>
      <c r="P33" s="5">
        <f t="shared" si="3"/>
        <v>8.5459462995080199E-2</v>
      </c>
      <c r="Q33" s="5">
        <f t="shared" si="4"/>
        <v>1.3850626537235495E-2</v>
      </c>
      <c r="R33" s="5" t="str">
        <f t="shared" si="5"/>
        <v/>
      </c>
      <c r="S33" s="5">
        <f t="shared" si="8"/>
        <v>3.3921024963242083</v>
      </c>
    </row>
    <row r="34" spans="1:19">
      <c r="A34" s="129" t="s">
        <v>121</v>
      </c>
      <c r="B34" s="130">
        <v>71.779107381151746</v>
      </c>
      <c r="C34" s="130">
        <v>792.06368299874782</v>
      </c>
      <c r="D34" s="130">
        <v>966.21032600275328</v>
      </c>
      <c r="E34" s="130">
        <v>-374.3994590606228</v>
      </c>
      <c r="F34" s="130">
        <v>10100.821952935368</v>
      </c>
      <c r="G34" s="130">
        <v>7388.9868622061213</v>
      </c>
      <c r="H34" s="130">
        <v>10047.62006862234</v>
      </c>
      <c r="I34" s="130">
        <v>8459.0305278310188</v>
      </c>
      <c r="J34" s="5">
        <f t="shared" si="6"/>
        <v>7.0561213356889812E-3</v>
      </c>
      <c r="K34" s="5">
        <f t="shared" si="0"/>
        <v>9.6816867054194816E-2</v>
      </c>
      <c r="L34" s="5">
        <f t="shared" si="0"/>
        <v>8.7727002449055125E-2</v>
      </c>
      <c r="M34" s="5">
        <f t="shared" si="1"/>
        <v>0</v>
      </c>
      <c r="N34" s="5">
        <f t="shared" si="7"/>
        <v>4.7899997709734725</v>
      </c>
      <c r="O34" s="5">
        <f t="shared" si="2"/>
        <v>7.0561213356889812E-3</v>
      </c>
      <c r="P34" s="5">
        <f t="shared" si="3"/>
        <v>9.6816867054194816E-2</v>
      </c>
      <c r="Q34" s="5">
        <f t="shared" si="4"/>
        <v>8.7727002449055125E-2</v>
      </c>
      <c r="R34" s="5" t="str">
        <f t="shared" si="5"/>
        <v/>
      </c>
      <c r="S34" s="5">
        <f t="shared" si="8"/>
        <v>6.3866663612979639</v>
      </c>
    </row>
    <row r="35" spans="1:19">
      <c r="A35" s="129" t="s">
        <v>129</v>
      </c>
      <c r="B35" s="130">
        <v>2144.1379407305194</v>
      </c>
      <c r="C35" s="130">
        <v>862.98671422111818</v>
      </c>
      <c r="D35" s="130">
        <v>15.288406536408152</v>
      </c>
      <c r="E35" s="130">
        <v>-0.51735553172715409</v>
      </c>
      <c r="F35" s="130">
        <v>7154.9022867641179</v>
      </c>
      <c r="G35" s="130">
        <v>7689.2175016814526</v>
      </c>
      <c r="H35" s="130">
        <v>9017.5710801827918</v>
      </c>
      <c r="I35" s="130">
        <v>7832.9352616460274</v>
      </c>
      <c r="J35" s="5">
        <f t="shared" si="6"/>
        <v>0.23057626252555707</v>
      </c>
      <c r="K35" s="5">
        <f t="shared" si="0"/>
        <v>0.10090810420738315</v>
      </c>
      <c r="L35" s="5">
        <f t="shared" si="0"/>
        <v>1.6925323103814838E-3</v>
      </c>
      <c r="M35" s="5">
        <f t="shared" si="1"/>
        <v>0</v>
      </c>
      <c r="N35" s="5">
        <f>AVERAGE(J35:M35)*100</f>
        <v>8.3294224760830424</v>
      </c>
      <c r="O35" s="5">
        <f t="shared" si="2"/>
        <v>0.23057626252555707</v>
      </c>
      <c r="P35" s="5">
        <f t="shared" si="3"/>
        <v>0.10090810420738315</v>
      </c>
      <c r="Q35" s="5">
        <f t="shared" si="4"/>
        <v>1.6925323103814838E-3</v>
      </c>
      <c r="R35" s="5" t="str">
        <f t="shared" si="5"/>
        <v/>
      </c>
      <c r="S35" s="5">
        <f>AVERAGE(O35:R35)*100</f>
        <v>11.105896634777391</v>
      </c>
    </row>
    <row r="36" spans="1:19">
      <c r="A36" s="129" t="s">
        <v>123</v>
      </c>
      <c r="B36" s="130">
        <v>21.265197938159101</v>
      </c>
      <c r="C36" s="130">
        <v>4327.3860119089713</v>
      </c>
      <c r="D36" s="130">
        <v>1634.9485305975752</v>
      </c>
      <c r="E36" s="130">
        <v>1001.809545425915</v>
      </c>
      <c r="F36" s="130">
        <v>7654.2023626030978</v>
      </c>
      <c r="G36" s="130">
        <v>9733.1264259541585</v>
      </c>
      <c r="H36" s="130">
        <v>11264.41939092567</v>
      </c>
      <c r="I36" s="130">
        <v>9568.6759290828413</v>
      </c>
      <c r="J36" s="5">
        <f t="shared" si="6"/>
        <v>2.7705410478810659E-3</v>
      </c>
      <c r="K36" s="5">
        <f t="shared" si="0"/>
        <v>0.30776872685350243</v>
      </c>
      <c r="L36" s="5">
        <f t="shared" si="0"/>
        <v>0.12674640653280236</v>
      </c>
      <c r="M36" s="5">
        <f t="shared" si="1"/>
        <v>9.477422279627816E-2</v>
      </c>
      <c r="N36" s="5">
        <f t="shared" si="7"/>
        <v>13.3014974307616</v>
      </c>
      <c r="O36" s="5">
        <f t="shared" si="2"/>
        <v>2.7705410478810659E-3</v>
      </c>
      <c r="P36" s="5">
        <f t="shared" si="3"/>
        <v>0.30776872685350243</v>
      </c>
      <c r="Q36" s="5">
        <f t="shared" si="4"/>
        <v>0.12674640653280236</v>
      </c>
      <c r="R36" s="5">
        <f t="shared" si="5"/>
        <v>9.477422279627816E-2</v>
      </c>
      <c r="S36" s="5">
        <f t="shared" ref="S36:S41" si="9">AVERAGE(O36:R36)*100</f>
        <v>13.3014974307616</v>
      </c>
    </row>
    <row r="37" spans="1:19">
      <c r="A37" s="129" t="s">
        <v>126</v>
      </c>
      <c r="B37" s="130">
        <v>7820.9488647670269</v>
      </c>
      <c r="C37" s="130">
        <v>56.126523802128787</v>
      </c>
      <c r="D37" s="130">
        <v>39.135171325534557</v>
      </c>
      <c r="E37" s="130">
        <v>66.919586584352444</v>
      </c>
      <c r="F37" s="130">
        <v>7546.1338436318265</v>
      </c>
      <c r="G37" s="130">
        <v>6672.5111318605723</v>
      </c>
      <c r="H37" s="130">
        <v>6357.5945503465264</v>
      </c>
      <c r="I37" s="130">
        <v>7176.04811609634</v>
      </c>
      <c r="J37" s="5">
        <f t="shared" si="6"/>
        <v>0.50894167833771731</v>
      </c>
      <c r="K37" s="5">
        <f t="shared" si="0"/>
        <v>8.3414394821652652E-3</v>
      </c>
      <c r="L37" s="5">
        <f t="shared" si="0"/>
        <v>6.1179966996174565E-3</v>
      </c>
      <c r="M37" s="5">
        <f t="shared" si="1"/>
        <v>9.2392496185762178E-3</v>
      </c>
      <c r="N37" s="5">
        <f t="shared" si="7"/>
        <v>13.316009103451906</v>
      </c>
      <c r="O37" s="5">
        <f t="shared" si="2"/>
        <v>0.50894167833771731</v>
      </c>
      <c r="P37" s="5">
        <f t="shared" si="3"/>
        <v>8.3414394821652652E-3</v>
      </c>
      <c r="Q37" s="5">
        <f t="shared" si="4"/>
        <v>6.1179966996174565E-3</v>
      </c>
      <c r="R37" s="5">
        <f t="shared" si="5"/>
        <v>9.2392496185762178E-3</v>
      </c>
      <c r="S37" s="5">
        <f t="shared" si="9"/>
        <v>13.316009103451906</v>
      </c>
    </row>
    <row r="38" spans="1:19">
      <c r="A38" s="129" t="s">
        <v>122</v>
      </c>
      <c r="B38" s="130">
        <v>143.80701386329926</v>
      </c>
      <c r="C38" s="130">
        <v>1608.6628014325786</v>
      </c>
      <c r="D38" s="130">
        <v>3681.6018035352386</v>
      </c>
      <c r="E38" s="130">
        <v>795.71764624391903</v>
      </c>
      <c r="F38" s="130">
        <v>7398.6894438449444</v>
      </c>
      <c r="G38" s="130">
        <v>6726.5672328073179</v>
      </c>
      <c r="H38" s="130">
        <v>7728.3682401931046</v>
      </c>
      <c r="I38" s="130">
        <v>7972.4579309958681</v>
      </c>
      <c r="J38" s="5">
        <f t="shared" si="6"/>
        <v>1.9066235518921865E-2</v>
      </c>
      <c r="K38" s="5">
        <f t="shared" si="0"/>
        <v>0.19299560957819148</v>
      </c>
      <c r="L38" s="5">
        <f t="shared" si="0"/>
        <v>0.3226653347401981</v>
      </c>
      <c r="M38" s="5">
        <f t="shared" si="1"/>
        <v>9.0750651516311245E-2</v>
      </c>
      <c r="N38" s="5">
        <f t="shared" si="7"/>
        <v>15.636945783840567</v>
      </c>
      <c r="O38" s="5">
        <f t="shared" si="2"/>
        <v>1.9066235518921865E-2</v>
      </c>
      <c r="P38" s="5">
        <f t="shared" si="3"/>
        <v>0.19299560957819148</v>
      </c>
      <c r="Q38" s="5">
        <f t="shared" si="4"/>
        <v>0.3226653347401981</v>
      </c>
      <c r="R38" s="5">
        <f t="shared" si="5"/>
        <v>9.0750651516311245E-2</v>
      </c>
      <c r="S38" s="5">
        <f t="shared" si="9"/>
        <v>15.636945783840567</v>
      </c>
    </row>
    <row r="39" spans="1:19">
      <c r="A39" s="129" t="s">
        <v>137</v>
      </c>
      <c r="B39" s="130">
        <v>1536.5947017328472</v>
      </c>
      <c r="C39" s="130">
        <v>3213.6804584074594</v>
      </c>
      <c r="D39" s="130">
        <v>751.86354243180426</v>
      </c>
      <c r="E39" s="130">
        <v>1680.0234826834987</v>
      </c>
      <c r="F39" s="130">
        <v>10782.444005445299</v>
      </c>
      <c r="G39" s="130">
        <v>8718.4821428703508</v>
      </c>
      <c r="H39" s="130">
        <v>13168.049033790161</v>
      </c>
      <c r="I39" s="130">
        <v>7095.6307855265541</v>
      </c>
      <c r="J39" s="5">
        <f t="shared" si="6"/>
        <v>0.12473332848913715</v>
      </c>
      <c r="K39" s="5">
        <f t="shared" si="0"/>
        <v>0.26932925453624873</v>
      </c>
      <c r="L39" s="5">
        <f t="shared" si="0"/>
        <v>5.4013524748434107E-2</v>
      </c>
      <c r="M39" s="5">
        <f t="shared" si="1"/>
        <v>0.19144139358012432</v>
      </c>
      <c r="N39" s="5">
        <f t="shared" si="7"/>
        <v>15.987937533848608</v>
      </c>
      <c r="O39" s="5">
        <f t="shared" si="2"/>
        <v>0.12473332848913715</v>
      </c>
      <c r="P39" s="5">
        <f t="shared" si="3"/>
        <v>0.26932925453624873</v>
      </c>
      <c r="Q39" s="5">
        <f t="shared" si="4"/>
        <v>5.4013524748434107E-2</v>
      </c>
      <c r="R39" s="5">
        <f t="shared" si="5"/>
        <v>0.19144139358012432</v>
      </c>
      <c r="S39" s="5">
        <f t="shared" si="9"/>
        <v>15.987937533848608</v>
      </c>
    </row>
    <row r="40" spans="1:19">
      <c r="A40" s="129" t="s">
        <v>139</v>
      </c>
      <c r="B40" s="130">
        <v>4594.5965160707556</v>
      </c>
      <c r="C40" s="130">
        <v>2197.8020692504888</v>
      </c>
      <c r="D40" s="130">
        <v>1722.9542841706741</v>
      </c>
      <c r="E40" s="130">
        <v>1304.7350227636568</v>
      </c>
      <c r="F40" s="130">
        <v>6832.5887431792271</v>
      </c>
      <c r="G40" s="130">
        <v>7348.5489481020768</v>
      </c>
      <c r="H40" s="130">
        <v>10836.991870602176</v>
      </c>
      <c r="I40" s="130">
        <v>7647.9914473542622</v>
      </c>
      <c r="J40" s="5">
        <f t="shared" si="6"/>
        <v>0.40207596287559616</v>
      </c>
      <c r="K40" s="5">
        <f t="shared" si="0"/>
        <v>0.23022430929425353</v>
      </c>
      <c r="L40" s="5">
        <f t="shared" si="0"/>
        <v>0.13717847695676161</v>
      </c>
      <c r="M40" s="5">
        <f t="shared" si="1"/>
        <v>0.14573605338201198</v>
      </c>
      <c r="N40" s="5">
        <f t="shared" si="7"/>
        <v>22.880370062715581</v>
      </c>
      <c r="O40" s="5">
        <f t="shared" si="2"/>
        <v>0.40207596287559616</v>
      </c>
      <c r="P40" s="5">
        <f t="shared" si="3"/>
        <v>0.23022430929425353</v>
      </c>
      <c r="Q40" s="5">
        <f t="shared" si="4"/>
        <v>0.13717847695676161</v>
      </c>
      <c r="R40" s="5">
        <f t="shared" si="5"/>
        <v>0.14573605338201198</v>
      </c>
      <c r="S40" s="5">
        <f t="shared" si="9"/>
        <v>22.880370062715581</v>
      </c>
    </row>
    <row r="41" spans="1:19" ht="15.75" customHeight="1">
      <c r="A41" s="129" t="s">
        <v>140</v>
      </c>
      <c r="B41" s="130">
        <v>5702.8954090517582</v>
      </c>
      <c r="C41" s="130">
        <v>3124.482676891957</v>
      </c>
      <c r="D41" s="130">
        <v>6451.8089906591231</v>
      </c>
      <c r="E41" s="130">
        <v>1330.1486543873273</v>
      </c>
      <c r="F41" s="130">
        <v>9169.3054190979947</v>
      </c>
      <c r="G41" s="130">
        <v>10366.728261447408</v>
      </c>
      <c r="H41" s="130">
        <v>9553.178213883948</v>
      </c>
      <c r="I41" s="130">
        <v>7261.6579734215511</v>
      </c>
      <c r="J41" s="5">
        <f t="shared" si="6"/>
        <v>0.38346008603228726</v>
      </c>
      <c r="K41" s="5">
        <f t="shared" si="0"/>
        <v>0.23159393854059404</v>
      </c>
      <c r="L41" s="5">
        <f t="shared" si="0"/>
        <v>0.40311241166301931</v>
      </c>
      <c r="M41" s="5">
        <f t="shared" si="1"/>
        <v>0.15481594407421478</v>
      </c>
      <c r="N41" s="5">
        <f t="shared" si="7"/>
        <v>29.324559507752884</v>
      </c>
      <c r="O41" s="5">
        <f t="shared" si="2"/>
        <v>0.38346008603228726</v>
      </c>
      <c r="P41" s="5">
        <f t="shared" si="3"/>
        <v>0.23159393854059404</v>
      </c>
      <c r="Q41" s="5">
        <f t="shared" si="4"/>
        <v>0.40311241166301931</v>
      </c>
      <c r="R41" s="5">
        <f t="shared" si="5"/>
        <v>0.15481594407421478</v>
      </c>
      <c r="S41" s="5">
        <f t="shared" si="9"/>
        <v>29.324559507752884</v>
      </c>
    </row>
    <row r="42" spans="1:19">
      <c r="A42" s="132"/>
      <c r="B42" s="132"/>
      <c r="C42" s="132"/>
      <c r="D42" s="132"/>
      <c r="E42" s="132"/>
      <c r="F42" s="132"/>
      <c r="G42" s="132"/>
      <c r="H42" s="132"/>
      <c r="I42" s="132"/>
    </row>
    <row r="43" spans="1:19" ht="15" customHeight="1">
      <c r="A43" s="132"/>
      <c r="B43" s="132"/>
      <c r="C43" s="132"/>
      <c r="D43" s="132"/>
      <c r="E43" s="132"/>
      <c r="F43" s="132"/>
      <c r="G43" s="132"/>
      <c r="H43" s="132"/>
      <c r="I43" s="132"/>
    </row>
  </sheetData>
  <mergeCells count="8">
    <mergeCell ref="B4:E4"/>
    <mergeCell ref="F4:I4"/>
    <mergeCell ref="B5:E5"/>
    <mergeCell ref="F5:I5"/>
    <mergeCell ref="O5:R5"/>
    <mergeCell ref="J4:N4"/>
    <mergeCell ref="O4:S4"/>
    <mergeCell ref="J5:M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G133"/>
  <sheetViews>
    <sheetView workbookViewId="0">
      <selection activeCell="B6" sqref="B6"/>
    </sheetView>
  </sheetViews>
  <sheetFormatPr defaultRowHeight="15"/>
  <cols>
    <col min="1" max="1" width="9.140625" style="168"/>
    <col min="2" max="2" width="36.140625" style="171" bestFit="1" customWidth="1"/>
    <col min="3" max="3" width="17" bestFit="1" customWidth="1"/>
    <col min="4" max="4" width="24.5703125" bestFit="1" customWidth="1"/>
    <col min="5" max="5" width="16.140625" bestFit="1" customWidth="1"/>
    <col min="6" max="6" width="4.85546875" bestFit="1" customWidth="1"/>
  </cols>
  <sheetData>
    <row r="1" spans="1:7">
      <c r="A1" s="314" t="s">
        <v>896</v>
      </c>
      <c r="B1" s="315"/>
      <c r="C1" s="315"/>
      <c r="D1" s="315"/>
      <c r="E1" s="315"/>
      <c r="F1" s="311" t="s">
        <v>418</v>
      </c>
      <c r="G1" s="64"/>
    </row>
    <row r="2" spans="1:7" s="173" customFormat="1">
      <c r="A2" s="103"/>
      <c r="B2" s="102"/>
      <c r="C2" s="146"/>
      <c r="D2" s="102"/>
      <c r="E2" s="102"/>
      <c r="F2" s="311"/>
      <c r="G2" s="64"/>
    </row>
    <row r="3" spans="1:7">
      <c r="A3" s="172"/>
      <c r="B3" s="102"/>
      <c r="C3" s="146" t="s">
        <v>456</v>
      </c>
      <c r="D3" s="146" t="s">
        <v>457</v>
      </c>
      <c r="E3" s="146" t="s">
        <v>458</v>
      </c>
      <c r="F3" s="294"/>
      <c r="G3" s="64"/>
    </row>
    <row r="4" spans="1:7">
      <c r="A4" s="172" t="s">
        <v>423</v>
      </c>
      <c r="B4" s="102"/>
      <c r="C4" s="146"/>
      <c r="D4" s="146"/>
      <c r="E4" s="146"/>
      <c r="F4" s="102"/>
      <c r="G4" s="64"/>
    </row>
    <row r="5" spans="1:7">
      <c r="A5" s="312" t="s">
        <v>75</v>
      </c>
      <c r="B5" s="147" t="s">
        <v>698</v>
      </c>
      <c r="C5" s="148">
        <v>6</v>
      </c>
      <c r="D5" s="148">
        <v>0</v>
      </c>
      <c r="E5" s="148">
        <v>5</v>
      </c>
      <c r="F5" s="148">
        <v>11</v>
      </c>
      <c r="G5" s="64"/>
    </row>
    <row r="6" spans="1:7">
      <c r="A6" s="313"/>
      <c r="B6" s="147" t="s">
        <v>459</v>
      </c>
      <c r="C6" s="148">
        <v>7</v>
      </c>
      <c r="D6" s="148">
        <v>2</v>
      </c>
      <c r="E6" s="148">
        <v>0</v>
      </c>
      <c r="F6" s="148">
        <v>9</v>
      </c>
      <c r="G6" s="64"/>
    </row>
    <row r="7" spans="1:7">
      <c r="A7" s="313"/>
      <c r="B7" s="147" t="s">
        <v>461</v>
      </c>
      <c r="C7" s="148">
        <v>6</v>
      </c>
      <c r="D7" s="148">
        <v>2</v>
      </c>
      <c r="E7" s="148">
        <v>2</v>
      </c>
      <c r="F7" s="148">
        <v>10</v>
      </c>
      <c r="G7" s="64"/>
    </row>
    <row r="8" spans="1:7">
      <c r="A8" s="313"/>
      <c r="B8" s="147" t="s">
        <v>462</v>
      </c>
      <c r="C8" s="148">
        <v>1</v>
      </c>
      <c r="D8" s="148">
        <v>0</v>
      </c>
      <c r="E8" s="148">
        <v>0</v>
      </c>
      <c r="F8" s="148">
        <v>1</v>
      </c>
      <c r="G8" s="64"/>
    </row>
    <row r="9" spans="1:7">
      <c r="A9" s="313"/>
      <c r="B9" s="170" t="s">
        <v>418</v>
      </c>
      <c r="C9" s="148">
        <v>20</v>
      </c>
      <c r="D9" s="148">
        <v>4</v>
      </c>
      <c r="E9" s="148">
        <v>7</v>
      </c>
      <c r="F9" s="148">
        <v>31</v>
      </c>
      <c r="G9" s="64"/>
    </row>
    <row r="10" spans="1:7">
      <c r="A10" s="312" t="s">
        <v>76</v>
      </c>
      <c r="B10" s="147" t="s">
        <v>459</v>
      </c>
      <c r="C10" s="148">
        <v>17</v>
      </c>
      <c r="D10" s="148">
        <v>2</v>
      </c>
      <c r="E10" s="148">
        <v>1</v>
      </c>
      <c r="F10" s="148">
        <v>20</v>
      </c>
      <c r="G10" s="64"/>
    </row>
    <row r="11" spans="1:7">
      <c r="A11" s="313"/>
      <c r="B11" s="147" t="s">
        <v>460</v>
      </c>
      <c r="C11" s="148">
        <v>16</v>
      </c>
      <c r="D11" s="148">
        <v>2</v>
      </c>
      <c r="E11" s="148">
        <v>4</v>
      </c>
      <c r="F11" s="148">
        <v>22</v>
      </c>
      <c r="G11" s="64"/>
    </row>
    <row r="12" spans="1:7">
      <c r="A12" s="313"/>
      <c r="B12" s="147" t="s">
        <v>461</v>
      </c>
      <c r="C12" s="148">
        <v>13</v>
      </c>
      <c r="D12" s="148">
        <v>4</v>
      </c>
      <c r="E12" s="148">
        <v>4</v>
      </c>
      <c r="F12" s="148">
        <v>21</v>
      </c>
      <c r="G12" s="64"/>
    </row>
    <row r="13" spans="1:7">
      <c r="A13" s="313"/>
      <c r="B13" s="147" t="s">
        <v>462</v>
      </c>
      <c r="C13" s="148">
        <v>9</v>
      </c>
      <c r="D13" s="148">
        <v>3</v>
      </c>
      <c r="E13" s="148">
        <v>8</v>
      </c>
      <c r="F13" s="148">
        <v>20</v>
      </c>
      <c r="G13" s="64"/>
    </row>
    <row r="14" spans="1:7">
      <c r="A14" s="313"/>
      <c r="B14" s="170" t="s">
        <v>418</v>
      </c>
      <c r="C14" s="148">
        <v>55</v>
      </c>
      <c r="D14" s="148">
        <v>11</v>
      </c>
      <c r="E14" s="148">
        <v>17</v>
      </c>
      <c r="F14" s="148">
        <v>83</v>
      </c>
      <c r="G14" s="64"/>
    </row>
    <row r="15" spans="1:7">
      <c r="A15" s="312" t="s">
        <v>77</v>
      </c>
      <c r="B15" s="147" t="s">
        <v>459</v>
      </c>
      <c r="C15" s="148">
        <v>9</v>
      </c>
      <c r="D15" s="148">
        <v>2</v>
      </c>
      <c r="E15" s="148">
        <v>1</v>
      </c>
      <c r="F15" s="148">
        <v>12</v>
      </c>
      <c r="G15" s="64"/>
    </row>
    <row r="16" spans="1:7">
      <c r="A16" s="313"/>
      <c r="B16" s="147" t="s">
        <v>460</v>
      </c>
      <c r="C16" s="148">
        <v>8</v>
      </c>
      <c r="D16" s="148">
        <v>2</v>
      </c>
      <c r="E16" s="148">
        <v>3</v>
      </c>
      <c r="F16" s="148">
        <v>13</v>
      </c>
      <c r="G16" s="64"/>
    </row>
    <row r="17" spans="1:7">
      <c r="A17" s="313"/>
      <c r="B17" s="147" t="s">
        <v>461</v>
      </c>
      <c r="C17" s="148">
        <v>7</v>
      </c>
      <c r="D17" s="148">
        <v>2</v>
      </c>
      <c r="E17" s="148">
        <v>3</v>
      </c>
      <c r="F17" s="148">
        <v>12</v>
      </c>
      <c r="G17" s="64"/>
    </row>
    <row r="18" spans="1:7">
      <c r="A18" s="313"/>
      <c r="B18" s="147" t="s">
        <v>462</v>
      </c>
      <c r="C18" s="148">
        <v>3</v>
      </c>
      <c r="D18" s="148">
        <v>3</v>
      </c>
      <c r="E18" s="148">
        <v>5</v>
      </c>
      <c r="F18" s="148">
        <v>11</v>
      </c>
      <c r="G18" s="64"/>
    </row>
    <row r="19" spans="1:7">
      <c r="A19" s="313"/>
      <c r="B19" s="170" t="s">
        <v>418</v>
      </c>
      <c r="C19" s="148">
        <v>27</v>
      </c>
      <c r="D19" s="148">
        <v>9</v>
      </c>
      <c r="E19" s="148">
        <v>12</v>
      </c>
      <c r="F19" s="148">
        <v>48</v>
      </c>
      <c r="G19" s="64"/>
    </row>
    <row r="20" spans="1:7">
      <c r="A20" s="312" t="s">
        <v>78</v>
      </c>
      <c r="B20" s="147" t="s">
        <v>459</v>
      </c>
      <c r="C20" s="148">
        <v>6</v>
      </c>
      <c r="D20" s="148">
        <v>2</v>
      </c>
      <c r="E20" s="148">
        <v>1</v>
      </c>
      <c r="F20" s="148">
        <v>9</v>
      </c>
      <c r="G20" s="64"/>
    </row>
    <row r="21" spans="1:7">
      <c r="A21" s="313"/>
      <c r="B21" s="147" t="s">
        <v>460</v>
      </c>
      <c r="C21" s="148">
        <v>6</v>
      </c>
      <c r="D21" s="148">
        <v>2</v>
      </c>
      <c r="E21" s="148">
        <v>3</v>
      </c>
      <c r="F21" s="148">
        <v>11</v>
      </c>
      <c r="G21" s="64"/>
    </row>
    <row r="22" spans="1:7">
      <c r="A22" s="313"/>
      <c r="B22" s="147" t="s">
        <v>461</v>
      </c>
      <c r="C22" s="148">
        <v>5</v>
      </c>
      <c r="D22" s="148">
        <v>1</v>
      </c>
      <c r="E22" s="148">
        <v>2</v>
      </c>
      <c r="F22" s="148">
        <v>8</v>
      </c>
      <c r="G22" s="64"/>
    </row>
    <row r="23" spans="1:7">
      <c r="A23" s="313"/>
      <c r="B23" s="147" t="s">
        <v>462</v>
      </c>
      <c r="C23" s="148">
        <v>2</v>
      </c>
      <c r="D23" s="148">
        <v>2</v>
      </c>
      <c r="E23" s="148">
        <v>3</v>
      </c>
      <c r="F23" s="148">
        <v>7</v>
      </c>
      <c r="G23" s="64"/>
    </row>
    <row r="24" spans="1:7">
      <c r="A24" s="313"/>
      <c r="B24" s="170" t="s">
        <v>418</v>
      </c>
      <c r="C24" s="148">
        <v>19</v>
      </c>
      <c r="D24" s="148">
        <v>7</v>
      </c>
      <c r="E24" s="148">
        <v>9</v>
      </c>
      <c r="F24" s="148">
        <v>35</v>
      </c>
      <c r="G24" s="64"/>
    </row>
    <row r="25" spans="1:7">
      <c r="A25" s="312" t="s">
        <v>418</v>
      </c>
      <c r="B25" s="147" t="s">
        <v>698</v>
      </c>
      <c r="C25" s="148">
        <v>6</v>
      </c>
      <c r="D25" s="148">
        <v>0</v>
      </c>
      <c r="E25" s="148">
        <v>5</v>
      </c>
      <c r="F25" s="148">
        <v>11</v>
      </c>
      <c r="G25" s="64"/>
    </row>
    <row r="26" spans="1:7">
      <c r="A26" s="313"/>
      <c r="B26" s="147" t="s">
        <v>459</v>
      </c>
      <c r="C26" s="148">
        <v>39</v>
      </c>
      <c r="D26" s="148">
        <v>8</v>
      </c>
      <c r="E26" s="148">
        <v>3</v>
      </c>
      <c r="F26" s="148">
        <v>50</v>
      </c>
      <c r="G26" s="64"/>
    </row>
    <row r="27" spans="1:7">
      <c r="A27" s="313"/>
      <c r="B27" s="147" t="s">
        <v>460</v>
      </c>
      <c r="C27" s="148">
        <v>30</v>
      </c>
      <c r="D27" s="148">
        <v>6</v>
      </c>
      <c r="E27" s="148">
        <v>10</v>
      </c>
      <c r="F27" s="148">
        <v>46</v>
      </c>
      <c r="G27" s="64"/>
    </row>
    <row r="28" spans="1:7">
      <c r="A28" s="313"/>
      <c r="B28" s="147" t="s">
        <v>461</v>
      </c>
      <c r="C28" s="148">
        <v>31</v>
      </c>
      <c r="D28" s="148">
        <v>9</v>
      </c>
      <c r="E28" s="148">
        <v>11</v>
      </c>
      <c r="F28" s="148">
        <v>51</v>
      </c>
      <c r="G28" s="64"/>
    </row>
    <row r="29" spans="1:7">
      <c r="A29" s="313"/>
      <c r="B29" s="147" t="s">
        <v>462</v>
      </c>
      <c r="C29" s="148">
        <v>15</v>
      </c>
      <c r="D29" s="148">
        <v>8</v>
      </c>
      <c r="E29" s="148">
        <v>16</v>
      </c>
      <c r="F29" s="148">
        <v>39</v>
      </c>
      <c r="G29" s="64"/>
    </row>
    <row r="30" spans="1:7">
      <c r="A30" s="313"/>
      <c r="B30" s="170" t="s">
        <v>418</v>
      </c>
      <c r="C30" s="148">
        <v>121</v>
      </c>
      <c r="D30" s="148">
        <v>31</v>
      </c>
      <c r="E30" s="148">
        <v>45</v>
      </c>
      <c r="F30" s="148">
        <v>197</v>
      </c>
      <c r="G30" s="64"/>
    </row>
    <row r="31" spans="1:7">
      <c r="A31" s="172" t="s">
        <v>424</v>
      </c>
      <c r="B31" s="102"/>
      <c r="C31" s="148"/>
      <c r="D31" s="148"/>
      <c r="E31" s="148"/>
      <c r="F31" s="148"/>
      <c r="G31" s="64"/>
    </row>
    <row r="32" spans="1:7">
      <c r="A32" s="312" t="s">
        <v>75</v>
      </c>
      <c r="B32" s="147" t="s">
        <v>463</v>
      </c>
      <c r="C32" s="148">
        <v>24</v>
      </c>
      <c r="D32" s="148">
        <v>2</v>
      </c>
      <c r="E32" s="148">
        <v>10</v>
      </c>
      <c r="F32" s="148">
        <v>36</v>
      </c>
      <c r="G32" s="64"/>
    </row>
    <row r="33" spans="1:7">
      <c r="A33" s="313"/>
      <c r="B33" s="147" t="s">
        <v>464</v>
      </c>
      <c r="C33" s="148">
        <v>22</v>
      </c>
      <c r="D33" s="148">
        <v>2</v>
      </c>
      <c r="E33" s="148">
        <v>39</v>
      </c>
      <c r="F33" s="148">
        <v>63</v>
      </c>
      <c r="G33" s="64"/>
    </row>
    <row r="34" spans="1:7">
      <c r="A34" s="313"/>
      <c r="B34" s="147" t="s">
        <v>465</v>
      </c>
      <c r="C34" s="148">
        <v>24</v>
      </c>
      <c r="D34" s="148">
        <v>2</v>
      </c>
      <c r="E34" s="148">
        <v>4</v>
      </c>
      <c r="F34" s="148">
        <v>30</v>
      </c>
      <c r="G34" s="64"/>
    </row>
    <row r="35" spans="1:7">
      <c r="A35" s="313"/>
      <c r="B35" s="170" t="s">
        <v>418</v>
      </c>
      <c r="C35" s="148">
        <v>70</v>
      </c>
      <c r="D35" s="148">
        <v>6</v>
      </c>
      <c r="E35" s="148">
        <v>53</v>
      </c>
      <c r="F35" s="148">
        <v>129</v>
      </c>
      <c r="G35" s="64"/>
    </row>
    <row r="36" spans="1:7">
      <c r="A36" s="312" t="s">
        <v>76</v>
      </c>
      <c r="B36" s="147" t="s">
        <v>463</v>
      </c>
      <c r="C36" s="148">
        <v>6</v>
      </c>
      <c r="D36" s="148">
        <v>1</v>
      </c>
      <c r="E36" s="148">
        <v>0</v>
      </c>
      <c r="F36" s="148">
        <v>7</v>
      </c>
      <c r="G36" s="64"/>
    </row>
    <row r="37" spans="1:7">
      <c r="A37" s="313"/>
      <c r="B37" s="147" t="s">
        <v>464</v>
      </c>
      <c r="C37" s="148">
        <v>5</v>
      </c>
      <c r="D37" s="148">
        <v>0</v>
      </c>
      <c r="E37" s="148">
        <v>9</v>
      </c>
      <c r="F37" s="148">
        <v>14</v>
      </c>
      <c r="G37" s="64"/>
    </row>
    <row r="38" spans="1:7">
      <c r="A38" s="313"/>
      <c r="B38" s="147" t="s">
        <v>465</v>
      </c>
      <c r="C38" s="148">
        <v>7</v>
      </c>
      <c r="D38" s="148">
        <v>0</v>
      </c>
      <c r="E38" s="148">
        <v>0</v>
      </c>
      <c r="F38" s="148">
        <v>7</v>
      </c>
      <c r="G38" s="64"/>
    </row>
    <row r="39" spans="1:7">
      <c r="A39" s="313"/>
      <c r="B39" s="170" t="s">
        <v>418</v>
      </c>
      <c r="C39" s="148">
        <v>18</v>
      </c>
      <c r="D39" s="148">
        <v>1</v>
      </c>
      <c r="E39" s="148">
        <v>9</v>
      </c>
      <c r="F39" s="148">
        <v>28</v>
      </c>
      <c r="G39" s="64"/>
    </row>
    <row r="40" spans="1:7">
      <c r="A40" s="312" t="s">
        <v>77</v>
      </c>
      <c r="B40" s="147" t="s">
        <v>463</v>
      </c>
      <c r="C40" s="148">
        <v>6</v>
      </c>
      <c r="D40" s="148">
        <v>1</v>
      </c>
      <c r="E40" s="148">
        <v>0</v>
      </c>
      <c r="F40" s="148">
        <v>7</v>
      </c>
      <c r="G40" s="64"/>
    </row>
    <row r="41" spans="1:7">
      <c r="A41" s="313"/>
      <c r="B41" s="147" t="s">
        <v>464</v>
      </c>
      <c r="C41" s="148">
        <v>5</v>
      </c>
      <c r="D41" s="148">
        <v>0</v>
      </c>
      <c r="E41" s="148">
        <v>9</v>
      </c>
      <c r="F41" s="148">
        <v>14</v>
      </c>
      <c r="G41" s="64"/>
    </row>
    <row r="42" spans="1:7">
      <c r="A42" s="313"/>
      <c r="B42" s="147" t="s">
        <v>465</v>
      </c>
      <c r="C42" s="148">
        <v>7</v>
      </c>
      <c r="D42" s="148">
        <v>0</v>
      </c>
      <c r="E42" s="148">
        <v>0</v>
      </c>
      <c r="F42" s="148">
        <v>7</v>
      </c>
      <c r="G42" s="64"/>
    </row>
    <row r="43" spans="1:7">
      <c r="A43" s="313"/>
      <c r="B43" s="170" t="s">
        <v>418</v>
      </c>
      <c r="C43" s="148">
        <v>18</v>
      </c>
      <c r="D43" s="148">
        <v>1</v>
      </c>
      <c r="E43" s="148">
        <v>9</v>
      </c>
      <c r="F43" s="148">
        <v>28</v>
      </c>
      <c r="G43" s="64"/>
    </row>
    <row r="44" spans="1:7">
      <c r="A44" s="312" t="s">
        <v>78</v>
      </c>
      <c r="B44" s="147" t="s">
        <v>463</v>
      </c>
      <c r="C44" s="148">
        <v>16</v>
      </c>
      <c r="D44" s="148">
        <v>3</v>
      </c>
      <c r="E44" s="148">
        <v>4</v>
      </c>
      <c r="F44" s="148">
        <v>23</v>
      </c>
      <c r="G44" s="64"/>
    </row>
    <row r="45" spans="1:7">
      <c r="A45" s="313"/>
      <c r="B45" s="147" t="s">
        <v>464</v>
      </c>
      <c r="C45" s="148">
        <v>17</v>
      </c>
      <c r="D45" s="148">
        <v>5</v>
      </c>
      <c r="E45" s="148">
        <v>30</v>
      </c>
      <c r="F45" s="148">
        <v>52</v>
      </c>
      <c r="G45" s="64"/>
    </row>
    <row r="46" spans="1:7">
      <c r="A46" s="313"/>
      <c r="B46" s="147" t="s">
        <v>465</v>
      </c>
      <c r="C46" s="148">
        <v>20</v>
      </c>
      <c r="D46" s="148">
        <v>0</v>
      </c>
      <c r="E46" s="148">
        <v>5</v>
      </c>
      <c r="F46" s="148">
        <v>25</v>
      </c>
      <c r="G46" s="64"/>
    </row>
    <row r="47" spans="1:7">
      <c r="A47" s="313"/>
      <c r="B47" s="170" t="s">
        <v>418</v>
      </c>
      <c r="C47" s="148">
        <v>53</v>
      </c>
      <c r="D47" s="148">
        <v>8</v>
      </c>
      <c r="E47" s="148">
        <v>39</v>
      </c>
      <c r="F47" s="148">
        <v>100</v>
      </c>
      <c r="G47" s="64"/>
    </row>
    <row r="48" spans="1:7">
      <c r="A48" s="312" t="s">
        <v>418</v>
      </c>
      <c r="B48" s="147" t="s">
        <v>463</v>
      </c>
      <c r="C48" s="148">
        <v>52</v>
      </c>
      <c r="D48" s="148">
        <v>7</v>
      </c>
      <c r="E48" s="148">
        <v>14</v>
      </c>
      <c r="F48" s="148">
        <v>73</v>
      </c>
      <c r="G48" s="64"/>
    </row>
    <row r="49" spans="1:7">
      <c r="A49" s="313"/>
      <c r="B49" s="147" t="s">
        <v>464</v>
      </c>
      <c r="C49" s="148">
        <v>49</v>
      </c>
      <c r="D49" s="148">
        <v>7</v>
      </c>
      <c r="E49" s="148">
        <v>87</v>
      </c>
      <c r="F49" s="148">
        <v>143</v>
      </c>
      <c r="G49" s="64"/>
    </row>
    <row r="50" spans="1:7">
      <c r="A50" s="313"/>
      <c r="B50" s="147" t="s">
        <v>465</v>
      </c>
      <c r="C50" s="148">
        <v>58</v>
      </c>
      <c r="D50" s="148">
        <v>2</v>
      </c>
      <c r="E50" s="148">
        <v>9</v>
      </c>
      <c r="F50" s="148">
        <v>69</v>
      </c>
      <c r="G50" s="64"/>
    </row>
    <row r="51" spans="1:7">
      <c r="A51" s="313"/>
      <c r="B51" s="170" t="s">
        <v>418</v>
      </c>
      <c r="C51" s="148">
        <v>159</v>
      </c>
      <c r="D51" s="148">
        <v>16</v>
      </c>
      <c r="E51" s="148">
        <v>110</v>
      </c>
      <c r="F51" s="148">
        <v>285</v>
      </c>
      <c r="G51" s="64"/>
    </row>
    <row r="52" spans="1:7">
      <c r="A52" s="172" t="s">
        <v>436</v>
      </c>
      <c r="B52" s="102"/>
      <c r="C52" s="148"/>
      <c r="D52" s="148"/>
      <c r="E52" s="148"/>
      <c r="F52" s="148"/>
      <c r="G52" s="64"/>
    </row>
    <row r="53" spans="1:7">
      <c r="A53" s="312" t="s">
        <v>75</v>
      </c>
      <c r="B53" s="147" t="s">
        <v>698</v>
      </c>
      <c r="C53" s="148">
        <v>6</v>
      </c>
      <c r="D53" s="148">
        <v>4</v>
      </c>
      <c r="E53" s="148">
        <v>10</v>
      </c>
      <c r="F53" s="148">
        <v>20</v>
      </c>
      <c r="G53" s="64"/>
    </row>
    <row r="54" spans="1:7">
      <c r="A54" s="313"/>
      <c r="B54" s="147" t="s">
        <v>466</v>
      </c>
      <c r="C54" s="148">
        <v>4</v>
      </c>
      <c r="D54" s="148">
        <v>1</v>
      </c>
      <c r="E54" s="148">
        <v>3</v>
      </c>
      <c r="F54" s="148">
        <v>8</v>
      </c>
      <c r="G54" s="64"/>
    </row>
    <row r="55" spans="1:7">
      <c r="A55" s="313"/>
      <c r="B55" s="147" t="s">
        <v>467</v>
      </c>
      <c r="C55" s="148">
        <v>1</v>
      </c>
      <c r="D55" s="148">
        <v>1</v>
      </c>
      <c r="E55" s="148">
        <v>1</v>
      </c>
      <c r="F55" s="148">
        <v>3</v>
      </c>
      <c r="G55" s="64"/>
    </row>
    <row r="56" spans="1:7">
      <c r="A56" s="313"/>
      <c r="B56" s="147" t="s">
        <v>468</v>
      </c>
      <c r="C56" s="148">
        <v>3</v>
      </c>
      <c r="D56" s="148">
        <v>0</v>
      </c>
      <c r="E56" s="148">
        <v>0</v>
      </c>
      <c r="F56" s="148">
        <v>3</v>
      </c>
      <c r="G56" s="64"/>
    </row>
    <row r="57" spans="1:7">
      <c r="A57" s="313"/>
      <c r="B57" s="170" t="s">
        <v>418</v>
      </c>
      <c r="C57" s="148">
        <v>14</v>
      </c>
      <c r="D57" s="148">
        <v>6</v>
      </c>
      <c r="E57" s="148">
        <v>14</v>
      </c>
      <c r="F57" s="148">
        <v>34</v>
      </c>
      <c r="G57" s="64"/>
    </row>
    <row r="58" spans="1:7">
      <c r="A58" s="312" t="s">
        <v>76</v>
      </c>
      <c r="B58" s="147" t="s">
        <v>698</v>
      </c>
      <c r="C58" s="148">
        <v>3</v>
      </c>
      <c r="D58" s="148">
        <v>4</v>
      </c>
      <c r="E58" s="148">
        <v>7</v>
      </c>
      <c r="F58" s="148">
        <v>14</v>
      </c>
      <c r="G58" s="64"/>
    </row>
    <row r="59" spans="1:7">
      <c r="A59" s="313"/>
      <c r="B59" s="147" t="s">
        <v>466</v>
      </c>
      <c r="C59" s="148">
        <v>4</v>
      </c>
      <c r="D59" s="148">
        <v>2</v>
      </c>
      <c r="E59" s="148">
        <v>4</v>
      </c>
      <c r="F59" s="148">
        <v>10</v>
      </c>
      <c r="G59" s="64"/>
    </row>
    <row r="60" spans="1:7">
      <c r="A60" s="313"/>
      <c r="B60" s="147" t="s">
        <v>467</v>
      </c>
      <c r="C60" s="148">
        <v>1</v>
      </c>
      <c r="D60" s="148">
        <v>1</v>
      </c>
      <c r="E60" s="148">
        <v>1</v>
      </c>
      <c r="F60" s="148">
        <v>3</v>
      </c>
      <c r="G60" s="64"/>
    </row>
    <row r="61" spans="1:7">
      <c r="A61" s="313"/>
      <c r="B61" s="147" t="s">
        <v>468</v>
      </c>
      <c r="C61" s="148">
        <v>6</v>
      </c>
      <c r="D61" s="148">
        <v>0</v>
      </c>
      <c r="E61" s="148">
        <v>1</v>
      </c>
      <c r="F61" s="148">
        <v>7</v>
      </c>
      <c r="G61" s="64"/>
    </row>
    <row r="62" spans="1:7">
      <c r="A62" s="313"/>
      <c r="B62" s="170" t="s">
        <v>418</v>
      </c>
      <c r="C62" s="148">
        <v>14</v>
      </c>
      <c r="D62" s="148">
        <v>7</v>
      </c>
      <c r="E62" s="148">
        <v>13</v>
      </c>
      <c r="F62" s="148">
        <v>34</v>
      </c>
      <c r="G62" s="64"/>
    </row>
    <row r="63" spans="1:7">
      <c r="A63" s="312" t="s">
        <v>77</v>
      </c>
      <c r="B63" s="147" t="s">
        <v>466</v>
      </c>
      <c r="C63" s="148">
        <v>17</v>
      </c>
      <c r="D63" s="148">
        <v>11</v>
      </c>
      <c r="E63" s="148">
        <v>20</v>
      </c>
      <c r="F63" s="148">
        <v>48</v>
      </c>
      <c r="G63" s="64"/>
    </row>
    <row r="64" spans="1:7">
      <c r="A64" s="313"/>
      <c r="B64" s="147" t="s">
        <v>467</v>
      </c>
      <c r="C64" s="148">
        <v>4</v>
      </c>
      <c r="D64" s="148">
        <v>11</v>
      </c>
      <c r="E64" s="148">
        <v>8</v>
      </c>
      <c r="F64" s="148">
        <v>23</v>
      </c>
      <c r="G64" s="64"/>
    </row>
    <row r="65" spans="1:7">
      <c r="A65" s="313"/>
      <c r="B65" s="147" t="s">
        <v>468</v>
      </c>
      <c r="C65" s="148">
        <v>15</v>
      </c>
      <c r="D65" s="148">
        <v>8</v>
      </c>
      <c r="E65" s="148">
        <v>7</v>
      </c>
      <c r="F65" s="148">
        <v>30</v>
      </c>
      <c r="G65" s="64"/>
    </row>
    <row r="66" spans="1:7">
      <c r="A66" s="313"/>
      <c r="B66" s="170" t="s">
        <v>418</v>
      </c>
      <c r="C66" s="148">
        <v>36</v>
      </c>
      <c r="D66" s="148">
        <v>30</v>
      </c>
      <c r="E66" s="148">
        <v>35</v>
      </c>
      <c r="F66" s="148">
        <v>101</v>
      </c>
      <c r="G66" s="64"/>
    </row>
    <row r="67" spans="1:7">
      <c r="A67" s="312" t="s">
        <v>78</v>
      </c>
      <c r="B67" s="147" t="s">
        <v>466</v>
      </c>
      <c r="C67" s="148">
        <v>7</v>
      </c>
      <c r="D67" s="148">
        <v>7</v>
      </c>
      <c r="E67" s="148">
        <v>8</v>
      </c>
      <c r="F67" s="148">
        <v>22</v>
      </c>
      <c r="G67" s="64"/>
    </row>
    <row r="68" spans="1:7">
      <c r="A68" s="313"/>
      <c r="B68" s="147" t="s">
        <v>467</v>
      </c>
      <c r="C68" s="148">
        <v>3</v>
      </c>
      <c r="D68" s="148">
        <v>6</v>
      </c>
      <c r="E68" s="148">
        <v>4</v>
      </c>
      <c r="F68" s="148">
        <v>13</v>
      </c>
      <c r="G68" s="64"/>
    </row>
    <row r="69" spans="1:7">
      <c r="A69" s="313"/>
      <c r="B69" s="147" t="s">
        <v>468</v>
      </c>
      <c r="C69" s="148">
        <v>8</v>
      </c>
      <c r="D69" s="148">
        <v>4</v>
      </c>
      <c r="E69" s="148">
        <v>6</v>
      </c>
      <c r="F69" s="148">
        <v>18</v>
      </c>
      <c r="G69" s="64"/>
    </row>
    <row r="70" spans="1:7">
      <c r="A70" s="313"/>
      <c r="B70" s="170" t="s">
        <v>418</v>
      </c>
      <c r="C70" s="148">
        <v>18</v>
      </c>
      <c r="D70" s="148">
        <v>17</v>
      </c>
      <c r="E70" s="148">
        <v>18</v>
      </c>
      <c r="F70" s="148">
        <v>53</v>
      </c>
      <c r="G70" s="64"/>
    </row>
    <row r="71" spans="1:7">
      <c r="A71" s="312" t="s">
        <v>418</v>
      </c>
      <c r="B71" s="147" t="s">
        <v>451</v>
      </c>
      <c r="C71" s="148">
        <v>9</v>
      </c>
      <c r="D71" s="148">
        <v>8</v>
      </c>
      <c r="E71" s="148">
        <v>17</v>
      </c>
      <c r="F71" s="148">
        <v>34</v>
      </c>
      <c r="G71" s="64"/>
    </row>
    <row r="72" spans="1:7">
      <c r="A72" s="313"/>
      <c r="B72" s="147" t="s">
        <v>466</v>
      </c>
      <c r="C72" s="148">
        <v>32</v>
      </c>
      <c r="D72" s="148">
        <v>21</v>
      </c>
      <c r="E72" s="148">
        <v>35</v>
      </c>
      <c r="F72" s="148">
        <v>88</v>
      </c>
      <c r="G72" s="64"/>
    </row>
    <row r="73" spans="1:7">
      <c r="A73" s="313"/>
      <c r="B73" s="147" t="s">
        <v>467</v>
      </c>
      <c r="C73" s="148">
        <v>9</v>
      </c>
      <c r="D73" s="148">
        <v>19</v>
      </c>
      <c r="E73" s="148">
        <v>14</v>
      </c>
      <c r="F73" s="148">
        <v>42</v>
      </c>
      <c r="G73" s="64"/>
    </row>
    <row r="74" spans="1:7">
      <c r="A74" s="313"/>
      <c r="B74" s="147" t="s">
        <v>468</v>
      </c>
      <c r="C74" s="148">
        <v>32</v>
      </c>
      <c r="D74" s="148">
        <v>12</v>
      </c>
      <c r="E74" s="148">
        <v>14</v>
      </c>
      <c r="F74" s="148">
        <v>58</v>
      </c>
      <c r="G74" s="64"/>
    </row>
    <row r="75" spans="1:7">
      <c r="A75" s="313"/>
      <c r="B75" s="170" t="s">
        <v>418</v>
      </c>
      <c r="C75" s="148">
        <v>82</v>
      </c>
      <c r="D75" s="148">
        <v>60</v>
      </c>
      <c r="E75" s="148">
        <v>80</v>
      </c>
      <c r="F75" s="148">
        <v>222</v>
      </c>
      <c r="G75" s="64"/>
    </row>
    <row r="76" spans="1:7">
      <c r="A76" s="312" t="s">
        <v>75</v>
      </c>
      <c r="B76" s="147" t="s">
        <v>698</v>
      </c>
      <c r="C76" s="148">
        <v>12</v>
      </c>
      <c r="D76" s="148">
        <v>4</v>
      </c>
      <c r="E76" s="148">
        <v>15</v>
      </c>
      <c r="F76" s="148">
        <v>31</v>
      </c>
      <c r="G76" s="64"/>
    </row>
    <row r="77" spans="1:7">
      <c r="A77" s="313"/>
      <c r="B77" s="147" t="s">
        <v>463</v>
      </c>
      <c r="C77" s="148">
        <v>24</v>
      </c>
      <c r="D77" s="148">
        <v>2</v>
      </c>
      <c r="E77" s="148">
        <v>10</v>
      </c>
      <c r="F77" s="148">
        <v>36</v>
      </c>
      <c r="G77" s="64"/>
    </row>
    <row r="78" spans="1:7">
      <c r="A78" s="313"/>
      <c r="B78" s="147" t="s">
        <v>459</v>
      </c>
      <c r="C78" s="148">
        <v>7</v>
      </c>
      <c r="D78" s="148">
        <v>2</v>
      </c>
      <c r="E78" s="148">
        <v>0</v>
      </c>
      <c r="F78" s="148">
        <v>9</v>
      </c>
      <c r="G78" s="64"/>
    </row>
    <row r="79" spans="1:7">
      <c r="A79" s="313"/>
      <c r="B79" s="147" t="s">
        <v>466</v>
      </c>
      <c r="C79" s="148">
        <v>4</v>
      </c>
      <c r="D79" s="148">
        <v>1</v>
      </c>
      <c r="E79" s="148">
        <v>3</v>
      </c>
      <c r="F79" s="148">
        <v>8</v>
      </c>
      <c r="G79" s="64"/>
    </row>
    <row r="80" spans="1:7">
      <c r="A80" s="313"/>
      <c r="B80" s="147" t="s">
        <v>467</v>
      </c>
      <c r="C80" s="148">
        <v>1</v>
      </c>
      <c r="D80" s="148">
        <v>1</v>
      </c>
      <c r="E80" s="148">
        <v>1</v>
      </c>
      <c r="F80" s="148">
        <v>3</v>
      </c>
      <c r="G80" s="64"/>
    </row>
    <row r="81" spans="1:7">
      <c r="A81" s="313"/>
      <c r="B81" s="147" t="s">
        <v>464</v>
      </c>
      <c r="C81" s="148">
        <v>22</v>
      </c>
      <c r="D81" s="148">
        <v>2</v>
      </c>
      <c r="E81" s="148">
        <v>39</v>
      </c>
      <c r="F81" s="148">
        <v>63</v>
      </c>
      <c r="G81" s="64"/>
    </row>
    <row r="82" spans="1:7">
      <c r="A82" s="313"/>
      <c r="B82" s="147" t="s">
        <v>465</v>
      </c>
      <c r="C82" s="148">
        <v>24</v>
      </c>
      <c r="D82" s="148">
        <v>2</v>
      </c>
      <c r="E82" s="148">
        <v>4</v>
      </c>
      <c r="F82" s="148">
        <v>30</v>
      </c>
      <c r="G82" s="64"/>
    </row>
    <row r="83" spans="1:7">
      <c r="A83" s="313"/>
      <c r="B83" s="147" t="s">
        <v>461</v>
      </c>
      <c r="C83" s="148">
        <v>6</v>
      </c>
      <c r="D83" s="148">
        <v>2</v>
      </c>
      <c r="E83" s="148">
        <v>2</v>
      </c>
      <c r="F83" s="148">
        <v>10</v>
      </c>
      <c r="G83" s="64"/>
    </row>
    <row r="84" spans="1:7">
      <c r="A84" s="313"/>
      <c r="B84" s="147" t="s">
        <v>462</v>
      </c>
      <c r="C84" s="148">
        <v>1</v>
      </c>
      <c r="D84" s="148">
        <v>0</v>
      </c>
      <c r="E84" s="148">
        <v>0</v>
      </c>
      <c r="F84" s="148">
        <v>1</v>
      </c>
      <c r="G84" s="64"/>
    </row>
    <row r="85" spans="1:7">
      <c r="A85" s="313"/>
      <c r="B85" s="147" t="s">
        <v>468</v>
      </c>
      <c r="C85" s="148">
        <v>3</v>
      </c>
      <c r="D85" s="148">
        <v>0</v>
      </c>
      <c r="E85" s="148">
        <v>0</v>
      </c>
      <c r="F85" s="148">
        <v>3</v>
      </c>
      <c r="G85" s="64"/>
    </row>
    <row r="86" spans="1:7">
      <c r="A86" s="313"/>
      <c r="B86" s="170" t="s">
        <v>418</v>
      </c>
      <c r="C86" s="148">
        <v>104</v>
      </c>
      <c r="D86" s="148">
        <v>16</v>
      </c>
      <c r="E86" s="148">
        <v>74</v>
      </c>
      <c r="F86" s="148">
        <v>194</v>
      </c>
      <c r="G86" s="64"/>
    </row>
    <row r="87" spans="1:7">
      <c r="A87" s="312" t="s">
        <v>76</v>
      </c>
      <c r="B87" s="147" t="s">
        <v>698</v>
      </c>
      <c r="C87" s="148">
        <v>3</v>
      </c>
      <c r="D87" s="148">
        <v>4</v>
      </c>
      <c r="E87" s="148">
        <v>7</v>
      </c>
      <c r="F87" s="148">
        <v>14</v>
      </c>
      <c r="G87" s="64"/>
    </row>
    <row r="88" spans="1:7">
      <c r="A88" s="313"/>
      <c r="B88" s="147" t="s">
        <v>463</v>
      </c>
      <c r="C88" s="148">
        <v>6</v>
      </c>
      <c r="D88" s="148">
        <v>1</v>
      </c>
      <c r="E88" s="148">
        <v>0</v>
      </c>
      <c r="F88" s="148">
        <v>7</v>
      </c>
      <c r="G88" s="64"/>
    </row>
    <row r="89" spans="1:7">
      <c r="A89" s="313"/>
      <c r="B89" s="147" t="s">
        <v>459</v>
      </c>
      <c r="C89" s="148">
        <v>17</v>
      </c>
      <c r="D89" s="148">
        <v>2</v>
      </c>
      <c r="E89" s="148">
        <v>1</v>
      </c>
      <c r="F89" s="148">
        <v>20</v>
      </c>
      <c r="G89" s="64"/>
    </row>
    <row r="90" spans="1:7">
      <c r="A90" s="313"/>
      <c r="B90" s="147" t="s">
        <v>466</v>
      </c>
      <c r="C90" s="148">
        <v>4</v>
      </c>
      <c r="D90" s="148">
        <v>2</v>
      </c>
      <c r="E90" s="148">
        <v>4</v>
      </c>
      <c r="F90" s="148">
        <v>10</v>
      </c>
      <c r="G90" s="64"/>
    </row>
    <row r="91" spans="1:7">
      <c r="A91" s="313"/>
      <c r="B91" s="147" t="s">
        <v>467</v>
      </c>
      <c r="C91" s="148">
        <v>1</v>
      </c>
      <c r="D91" s="148">
        <v>1</v>
      </c>
      <c r="E91" s="148">
        <v>1</v>
      </c>
      <c r="F91" s="148">
        <v>3</v>
      </c>
      <c r="G91" s="64"/>
    </row>
    <row r="92" spans="1:7">
      <c r="A92" s="313"/>
      <c r="B92" s="147" t="s">
        <v>464</v>
      </c>
      <c r="C92" s="148">
        <v>5</v>
      </c>
      <c r="D92" s="148">
        <v>0</v>
      </c>
      <c r="E92" s="148">
        <v>9</v>
      </c>
      <c r="F92" s="148">
        <v>14</v>
      </c>
      <c r="G92" s="64"/>
    </row>
    <row r="93" spans="1:7">
      <c r="A93" s="313"/>
      <c r="B93" s="147" t="s">
        <v>460</v>
      </c>
      <c r="C93" s="148">
        <v>16</v>
      </c>
      <c r="D93" s="148">
        <v>2</v>
      </c>
      <c r="E93" s="148">
        <v>4</v>
      </c>
      <c r="F93" s="148">
        <v>22</v>
      </c>
      <c r="G93" s="64"/>
    </row>
    <row r="94" spans="1:7">
      <c r="A94" s="313"/>
      <c r="B94" s="147" t="s">
        <v>465</v>
      </c>
      <c r="C94" s="148">
        <v>7</v>
      </c>
      <c r="D94" s="148">
        <v>0</v>
      </c>
      <c r="E94" s="148">
        <v>0</v>
      </c>
      <c r="F94" s="148">
        <v>7</v>
      </c>
      <c r="G94" s="64"/>
    </row>
    <row r="95" spans="1:7">
      <c r="A95" s="313"/>
      <c r="B95" s="147" t="s">
        <v>461</v>
      </c>
      <c r="C95" s="148">
        <v>13</v>
      </c>
      <c r="D95" s="148">
        <v>4</v>
      </c>
      <c r="E95" s="148">
        <v>4</v>
      </c>
      <c r="F95" s="148">
        <v>21</v>
      </c>
      <c r="G95" s="64"/>
    </row>
    <row r="96" spans="1:7">
      <c r="A96" s="313"/>
      <c r="B96" s="147" t="s">
        <v>462</v>
      </c>
      <c r="C96" s="148">
        <v>9</v>
      </c>
      <c r="D96" s="148">
        <v>3</v>
      </c>
      <c r="E96" s="148">
        <v>8</v>
      </c>
      <c r="F96" s="148">
        <v>20</v>
      </c>
      <c r="G96" s="64"/>
    </row>
    <row r="97" spans="1:7">
      <c r="A97" s="313"/>
      <c r="B97" s="147" t="s">
        <v>468</v>
      </c>
      <c r="C97" s="148">
        <v>6</v>
      </c>
      <c r="D97" s="148">
        <v>0</v>
      </c>
      <c r="E97" s="148">
        <v>1</v>
      </c>
      <c r="F97" s="148">
        <v>7</v>
      </c>
      <c r="G97" s="64"/>
    </row>
    <row r="98" spans="1:7">
      <c r="A98" s="313"/>
      <c r="B98" s="170" t="s">
        <v>418</v>
      </c>
      <c r="C98" s="148">
        <v>87</v>
      </c>
      <c r="D98" s="148">
        <v>19</v>
      </c>
      <c r="E98" s="148">
        <v>39</v>
      </c>
      <c r="F98" s="148">
        <v>145</v>
      </c>
      <c r="G98" s="64"/>
    </row>
    <row r="99" spans="1:7">
      <c r="A99" s="312" t="s">
        <v>77</v>
      </c>
      <c r="B99" s="147" t="s">
        <v>463</v>
      </c>
      <c r="C99" s="148">
        <v>6</v>
      </c>
      <c r="D99" s="148">
        <v>1</v>
      </c>
      <c r="E99" s="148">
        <v>0</v>
      </c>
      <c r="F99" s="148">
        <v>7</v>
      </c>
      <c r="G99" s="64"/>
    </row>
    <row r="100" spans="1:7">
      <c r="A100" s="313"/>
      <c r="B100" s="147" t="s">
        <v>459</v>
      </c>
      <c r="C100" s="148">
        <v>9</v>
      </c>
      <c r="D100" s="148">
        <v>2</v>
      </c>
      <c r="E100" s="148">
        <v>1</v>
      </c>
      <c r="F100" s="148">
        <v>12</v>
      </c>
      <c r="G100" s="64"/>
    </row>
    <row r="101" spans="1:7">
      <c r="A101" s="313"/>
      <c r="B101" s="147" t="s">
        <v>466</v>
      </c>
      <c r="C101" s="148">
        <v>17</v>
      </c>
      <c r="D101" s="148">
        <v>11</v>
      </c>
      <c r="E101" s="148">
        <v>20</v>
      </c>
      <c r="F101" s="148">
        <v>48</v>
      </c>
      <c r="G101" s="64"/>
    </row>
    <row r="102" spans="1:7">
      <c r="A102" s="313"/>
      <c r="B102" s="147" t="s">
        <v>467</v>
      </c>
      <c r="C102" s="148">
        <v>4</v>
      </c>
      <c r="D102" s="148">
        <v>11</v>
      </c>
      <c r="E102" s="148">
        <v>8</v>
      </c>
      <c r="F102" s="148">
        <v>23</v>
      </c>
      <c r="G102" s="64"/>
    </row>
    <row r="103" spans="1:7">
      <c r="A103" s="313"/>
      <c r="B103" s="147" t="s">
        <v>464</v>
      </c>
      <c r="C103" s="148">
        <v>5</v>
      </c>
      <c r="D103" s="148">
        <v>0</v>
      </c>
      <c r="E103" s="148">
        <v>9</v>
      </c>
      <c r="F103" s="148">
        <v>14</v>
      </c>
      <c r="G103" s="64"/>
    </row>
    <row r="104" spans="1:7">
      <c r="A104" s="313"/>
      <c r="B104" s="147" t="s">
        <v>460</v>
      </c>
      <c r="C104" s="148">
        <v>8</v>
      </c>
      <c r="D104" s="148">
        <v>2</v>
      </c>
      <c r="E104" s="148">
        <v>3</v>
      </c>
      <c r="F104" s="148">
        <v>13</v>
      </c>
      <c r="G104" s="64"/>
    </row>
    <row r="105" spans="1:7">
      <c r="A105" s="313"/>
      <c r="B105" s="147" t="s">
        <v>465</v>
      </c>
      <c r="C105" s="148">
        <v>7</v>
      </c>
      <c r="D105" s="148">
        <v>0</v>
      </c>
      <c r="E105" s="148">
        <v>0</v>
      </c>
      <c r="F105" s="148">
        <v>7</v>
      </c>
      <c r="G105" s="64"/>
    </row>
    <row r="106" spans="1:7">
      <c r="A106" s="313"/>
      <c r="B106" s="147" t="s">
        <v>461</v>
      </c>
      <c r="C106" s="148">
        <v>7</v>
      </c>
      <c r="D106" s="148">
        <v>2</v>
      </c>
      <c r="E106" s="148">
        <v>3</v>
      </c>
      <c r="F106" s="148">
        <v>12</v>
      </c>
      <c r="G106" s="64"/>
    </row>
    <row r="107" spans="1:7">
      <c r="A107" s="313"/>
      <c r="B107" s="147" t="s">
        <v>462</v>
      </c>
      <c r="C107" s="148">
        <v>3</v>
      </c>
      <c r="D107" s="148">
        <v>3</v>
      </c>
      <c r="E107" s="148">
        <v>5</v>
      </c>
      <c r="F107" s="148">
        <v>11</v>
      </c>
      <c r="G107" s="64"/>
    </row>
    <row r="108" spans="1:7">
      <c r="A108" s="313"/>
      <c r="B108" s="147" t="s">
        <v>468</v>
      </c>
      <c r="C108" s="148">
        <v>15</v>
      </c>
      <c r="D108" s="148">
        <v>8</v>
      </c>
      <c r="E108" s="148">
        <v>7</v>
      </c>
      <c r="F108" s="148">
        <v>30</v>
      </c>
      <c r="G108" s="64"/>
    </row>
    <row r="109" spans="1:7">
      <c r="A109" s="313"/>
      <c r="B109" s="170" t="s">
        <v>418</v>
      </c>
      <c r="C109" s="148">
        <v>81</v>
      </c>
      <c r="D109" s="148">
        <v>40</v>
      </c>
      <c r="E109" s="148">
        <v>56</v>
      </c>
      <c r="F109" s="148">
        <v>177</v>
      </c>
      <c r="G109" s="64"/>
    </row>
    <row r="110" spans="1:7">
      <c r="A110" s="312" t="s">
        <v>78</v>
      </c>
      <c r="B110" s="147" t="s">
        <v>463</v>
      </c>
      <c r="C110" s="148">
        <v>16</v>
      </c>
      <c r="D110" s="148">
        <v>3</v>
      </c>
      <c r="E110" s="148">
        <v>4</v>
      </c>
      <c r="F110" s="148">
        <v>23</v>
      </c>
      <c r="G110" s="64"/>
    </row>
    <row r="111" spans="1:7">
      <c r="A111" s="313"/>
      <c r="B111" s="147" t="s">
        <v>459</v>
      </c>
      <c r="C111" s="148">
        <v>6</v>
      </c>
      <c r="D111" s="148">
        <v>2</v>
      </c>
      <c r="E111" s="148">
        <v>1</v>
      </c>
      <c r="F111" s="148">
        <v>9</v>
      </c>
      <c r="G111" s="64"/>
    </row>
    <row r="112" spans="1:7">
      <c r="A112" s="313"/>
      <c r="B112" s="147" t="s">
        <v>466</v>
      </c>
      <c r="C112" s="148">
        <v>7</v>
      </c>
      <c r="D112" s="148">
        <v>7</v>
      </c>
      <c r="E112" s="148">
        <v>8</v>
      </c>
      <c r="F112" s="148">
        <v>22</v>
      </c>
      <c r="G112" s="64"/>
    </row>
    <row r="113" spans="1:7">
      <c r="A113" s="313"/>
      <c r="B113" s="147" t="s">
        <v>467</v>
      </c>
      <c r="C113" s="148">
        <v>3</v>
      </c>
      <c r="D113" s="148">
        <v>6</v>
      </c>
      <c r="E113" s="148">
        <v>4</v>
      </c>
      <c r="F113" s="148">
        <v>13</v>
      </c>
      <c r="G113" s="64"/>
    </row>
    <row r="114" spans="1:7">
      <c r="A114" s="313"/>
      <c r="B114" s="147" t="s">
        <v>464</v>
      </c>
      <c r="C114" s="148">
        <v>17</v>
      </c>
      <c r="D114" s="148">
        <v>5</v>
      </c>
      <c r="E114" s="148">
        <v>30</v>
      </c>
      <c r="F114" s="148">
        <v>52</v>
      </c>
      <c r="G114" s="64"/>
    </row>
    <row r="115" spans="1:7">
      <c r="A115" s="313"/>
      <c r="B115" s="147" t="s">
        <v>460</v>
      </c>
      <c r="C115" s="148">
        <v>6</v>
      </c>
      <c r="D115" s="148">
        <v>2</v>
      </c>
      <c r="E115" s="148">
        <v>3</v>
      </c>
      <c r="F115" s="148">
        <v>11</v>
      </c>
      <c r="G115" s="64"/>
    </row>
    <row r="116" spans="1:7">
      <c r="A116" s="313"/>
      <c r="B116" s="147" t="s">
        <v>465</v>
      </c>
      <c r="C116" s="148">
        <v>20</v>
      </c>
      <c r="D116" s="148">
        <v>0</v>
      </c>
      <c r="E116" s="148">
        <v>5</v>
      </c>
      <c r="F116" s="148">
        <v>25</v>
      </c>
      <c r="G116" s="64"/>
    </row>
    <row r="117" spans="1:7">
      <c r="A117" s="313"/>
      <c r="B117" s="147" t="s">
        <v>461</v>
      </c>
      <c r="C117" s="148">
        <v>5</v>
      </c>
      <c r="D117" s="148">
        <v>1</v>
      </c>
      <c r="E117" s="148">
        <v>2</v>
      </c>
      <c r="F117" s="148">
        <v>8</v>
      </c>
      <c r="G117" s="64"/>
    </row>
    <row r="118" spans="1:7">
      <c r="A118" s="313"/>
      <c r="B118" s="147" t="s">
        <v>462</v>
      </c>
      <c r="C118" s="148">
        <v>2</v>
      </c>
      <c r="D118" s="148">
        <v>2</v>
      </c>
      <c r="E118" s="148">
        <v>3</v>
      </c>
      <c r="F118" s="148">
        <v>7</v>
      </c>
      <c r="G118" s="64"/>
    </row>
    <row r="119" spans="1:7">
      <c r="A119" s="313"/>
      <c r="B119" s="147" t="s">
        <v>468</v>
      </c>
      <c r="C119" s="148">
        <v>8</v>
      </c>
      <c r="D119" s="148">
        <v>4</v>
      </c>
      <c r="E119" s="148">
        <v>6</v>
      </c>
      <c r="F119" s="148">
        <v>18</v>
      </c>
      <c r="G119" s="64"/>
    </row>
    <row r="120" spans="1:7">
      <c r="A120" s="313"/>
      <c r="B120" s="170" t="s">
        <v>418</v>
      </c>
      <c r="C120" s="148">
        <v>90</v>
      </c>
      <c r="D120" s="148">
        <v>32</v>
      </c>
      <c r="E120" s="148">
        <v>66</v>
      </c>
      <c r="F120" s="148">
        <v>188</v>
      </c>
      <c r="G120" s="64"/>
    </row>
    <row r="121" spans="1:7">
      <c r="A121" s="312" t="s">
        <v>418</v>
      </c>
      <c r="B121" s="147" t="s">
        <v>698</v>
      </c>
      <c r="C121" s="148">
        <v>15</v>
      </c>
      <c r="D121" s="148">
        <v>8</v>
      </c>
      <c r="E121" s="148">
        <v>22</v>
      </c>
      <c r="F121" s="148">
        <v>45</v>
      </c>
      <c r="G121" s="64"/>
    </row>
    <row r="122" spans="1:7">
      <c r="A122" s="313"/>
      <c r="B122" s="147" t="s">
        <v>463</v>
      </c>
      <c r="C122" s="148">
        <v>52</v>
      </c>
      <c r="D122" s="148">
        <v>7</v>
      </c>
      <c r="E122" s="148">
        <v>14</v>
      </c>
      <c r="F122" s="148">
        <v>73</v>
      </c>
      <c r="G122" s="64"/>
    </row>
    <row r="123" spans="1:7">
      <c r="A123" s="313"/>
      <c r="B123" s="147" t="s">
        <v>459</v>
      </c>
      <c r="C123" s="148">
        <v>39</v>
      </c>
      <c r="D123" s="148">
        <v>8</v>
      </c>
      <c r="E123" s="148">
        <v>3</v>
      </c>
      <c r="F123" s="148">
        <v>50</v>
      </c>
      <c r="G123" s="64"/>
    </row>
    <row r="124" spans="1:7">
      <c r="A124" s="313"/>
      <c r="B124" s="147" t="s">
        <v>466</v>
      </c>
      <c r="C124" s="148">
        <v>32</v>
      </c>
      <c r="D124" s="148">
        <v>21</v>
      </c>
      <c r="E124" s="148">
        <v>35</v>
      </c>
      <c r="F124" s="148">
        <v>88</v>
      </c>
      <c r="G124" s="64"/>
    </row>
    <row r="125" spans="1:7">
      <c r="A125" s="313"/>
      <c r="B125" s="147" t="s">
        <v>467</v>
      </c>
      <c r="C125" s="148">
        <v>9</v>
      </c>
      <c r="D125" s="148">
        <v>19</v>
      </c>
      <c r="E125" s="148">
        <v>14</v>
      </c>
      <c r="F125" s="148">
        <v>42</v>
      </c>
      <c r="G125" s="64"/>
    </row>
    <row r="126" spans="1:7">
      <c r="A126" s="313"/>
      <c r="B126" s="147" t="s">
        <v>464</v>
      </c>
      <c r="C126" s="148">
        <v>49</v>
      </c>
      <c r="D126" s="148">
        <v>7</v>
      </c>
      <c r="E126" s="148">
        <v>87</v>
      </c>
      <c r="F126" s="148">
        <v>143</v>
      </c>
      <c r="G126" s="64"/>
    </row>
    <row r="127" spans="1:7">
      <c r="A127" s="313"/>
      <c r="B127" s="147" t="s">
        <v>460</v>
      </c>
      <c r="C127" s="148">
        <v>30</v>
      </c>
      <c r="D127" s="148">
        <v>6</v>
      </c>
      <c r="E127" s="148">
        <v>10</v>
      </c>
      <c r="F127" s="148">
        <v>46</v>
      </c>
      <c r="G127" s="64"/>
    </row>
    <row r="128" spans="1:7">
      <c r="A128" s="313"/>
      <c r="B128" s="147" t="s">
        <v>465</v>
      </c>
      <c r="C128" s="148">
        <v>58</v>
      </c>
      <c r="D128" s="148">
        <v>2</v>
      </c>
      <c r="E128" s="148">
        <v>9</v>
      </c>
      <c r="F128" s="148">
        <v>69</v>
      </c>
      <c r="G128" s="64"/>
    </row>
    <row r="129" spans="1:7">
      <c r="A129" s="313"/>
      <c r="B129" s="147" t="s">
        <v>461</v>
      </c>
      <c r="C129" s="148">
        <v>31</v>
      </c>
      <c r="D129" s="148">
        <v>9</v>
      </c>
      <c r="E129" s="148">
        <v>11</v>
      </c>
      <c r="F129" s="148">
        <v>51</v>
      </c>
      <c r="G129" s="64"/>
    </row>
    <row r="130" spans="1:7">
      <c r="A130" s="313"/>
      <c r="B130" s="147" t="s">
        <v>462</v>
      </c>
      <c r="C130" s="148">
        <v>15</v>
      </c>
      <c r="D130" s="148">
        <v>8</v>
      </c>
      <c r="E130" s="148">
        <v>16</v>
      </c>
      <c r="F130" s="148">
        <v>39</v>
      </c>
      <c r="G130" s="64"/>
    </row>
    <row r="131" spans="1:7">
      <c r="A131" s="313"/>
      <c r="B131" s="147" t="s">
        <v>468</v>
      </c>
      <c r="C131" s="148">
        <v>32</v>
      </c>
      <c r="D131" s="148">
        <v>12</v>
      </c>
      <c r="E131" s="148">
        <v>14</v>
      </c>
      <c r="F131" s="148">
        <v>58</v>
      </c>
      <c r="G131" s="64"/>
    </row>
    <row r="132" spans="1:7">
      <c r="A132" s="313"/>
      <c r="B132" s="170" t="s">
        <v>418</v>
      </c>
      <c r="C132" s="148">
        <v>362</v>
      </c>
      <c r="D132" s="148">
        <v>107</v>
      </c>
      <c r="E132" s="148">
        <v>235</v>
      </c>
      <c r="F132" s="148">
        <v>704</v>
      </c>
      <c r="G132" s="64"/>
    </row>
    <row r="133" spans="1:7">
      <c r="G133" s="64"/>
    </row>
  </sheetData>
  <mergeCells count="22">
    <mergeCell ref="A110:A120"/>
    <mergeCell ref="A121:A132"/>
    <mergeCell ref="A76:A86"/>
    <mergeCell ref="A87:A98"/>
    <mergeCell ref="A99:A109"/>
    <mergeCell ref="A67:A70"/>
    <mergeCell ref="A71:A75"/>
    <mergeCell ref="A53:A57"/>
    <mergeCell ref="A58:A62"/>
    <mergeCell ref="A63:A66"/>
    <mergeCell ref="A44:A47"/>
    <mergeCell ref="A48:A51"/>
    <mergeCell ref="A32:A35"/>
    <mergeCell ref="A36:A39"/>
    <mergeCell ref="A40:A43"/>
    <mergeCell ref="F1:F3"/>
    <mergeCell ref="A5:A9"/>
    <mergeCell ref="A20:A24"/>
    <mergeCell ref="A25:A30"/>
    <mergeCell ref="A10:A14"/>
    <mergeCell ref="A15:A19"/>
    <mergeCell ref="A1:E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U47"/>
  <sheetViews>
    <sheetView workbookViewId="0">
      <selection activeCell="A5" sqref="A5"/>
    </sheetView>
  </sheetViews>
  <sheetFormatPr defaultRowHeight="15"/>
  <cols>
    <col min="1" max="1" width="27.28515625" style="5" customWidth="1"/>
    <col min="2" max="2" width="9.140625" style="126"/>
    <col min="3" max="5" width="9.140625" style="5"/>
    <col min="6" max="6" width="9.140625" style="126"/>
    <col min="7" max="9" width="9.140625" style="5"/>
    <col min="10" max="10" width="9.140625" style="126"/>
    <col min="11" max="13" width="9.140625" style="5"/>
    <col min="14" max="14" width="9.140625" style="126"/>
    <col min="15" max="17" width="9.140625" style="5"/>
    <col min="18" max="18" width="9.140625" style="126"/>
    <col min="19" max="16384" width="9.140625" style="5"/>
  </cols>
  <sheetData>
    <row r="1" spans="1:21">
      <c r="A1" s="247" t="s">
        <v>897</v>
      </c>
      <c r="B1" s="5"/>
      <c r="F1" s="5"/>
      <c r="J1" s="5"/>
      <c r="N1" s="5"/>
      <c r="R1" s="5"/>
    </row>
    <row r="2" spans="1:21">
      <c r="B2" s="5"/>
      <c r="F2" s="5"/>
      <c r="J2" s="5"/>
      <c r="N2" s="5"/>
      <c r="R2" s="5"/>
    </row>
    <row r="3" spans="1:21">
      <c r="A3" s="149" t="s">
        <v>68</v>
      </c>
      <c r="B3" s="263" t="s">
        <v>504</v>
      </c>
      <c r="C3" s="264"/>
      <c r="D3" s="264"/>
      <c r="E3" s="264"/>
      <c r="F3" s="263" t="s">
        <v>505</v>
      </c>
      <c r="G3" s="264"/>
      <c r="H3" s="264"/>
      <c r="I3" s="264"/>
      <c r="J3" s="263" t="s">
        <v>506</v>
      </c>
      <c r="K3" s="264"/>
      <c r="L3" s="264"/>
      <c r="M3" s="264"/>
      <c r="N3" s="263" t="s">
        <v>507</v>
      </c>
      <c r="O3" s="264"/>
      <c r="P3" s="264"/>
      <c r="Q3" s="264"/>
      <c r="R3" s="263" t="s">
        <v>508</v>
      </c>
      <c r="S3" s="264"/>
      <c r="T3" s="264"/>
      <c r="U3" s="264"/>
    </row>
    <row r="4" spans="1:21">
      <c r="A4" s="112"/>
      <c r="B4" s="263" t="s">
        <v>74</v>
      </c>
      <c r="C4" s="264"/>
      <c r="D4" s="264"/>
      <c r="E4" s="264"/>
      <c r="F4" s="263" t="s">
        <v>74</v>
      </c>
      <c r="G4" s="264"/>
      <c r="H4" s="264"/>
      <c r="I4" s="264"/>
      <c r="J4" s="263" t="s">
        <v>74</v>
      </c>
      <c r="K4" s="264"/>
      <c r="L4" s="264"/>
      <c r="M4" s="264"/>
      <c r="N4" s="263" t="s">
        <v>74</v>
      </c>
      <c r="O4" s="264"/>
      <c r="P4" s="264"/>
      <c r="Q4" s="264"/>
      <c r="R4" s="263" t="s">
        <v>74</v>
      </c>
      <c r="S4" s="264"/>
      <c r="T4" s="264"/>
      <c r="U4" s="264"/>
    </row>
    <row r="5" spans="1:21" s="45" customFormat="1">
      <c r="A5" s="112"/>
      <c r="B5" s="155" t="s">
        <v>75</v>
      </c>
      <c r="C5" s="152" t="s">
        <v>76</v>
      </c>
      <c r="D5" s="152" t="s">
        <v>77</v>
      </c>
      <c r="E5" s="152" t="s">
        <v>78</v>
      </c>
      <c r="F5" s="155">
        <v>2000</v>
      </c>
      <c r="G5" s="152">
        <v>2003</v>
      </c>
      <c r="H5" s="152">
        <v>2006</v>
      </c>
      <c r="I5" s="152">
        <v>2009</v>
      </c>
      <c r="J5" s="155" t="s">
        <v>75</v>
      </c>
      <c r="K5" s="152" t="s">
        <v>76</v>
      </c>
      <c r="L5" s="152" t="s">
        <v>77</v>
      </c>
      <c r="M5" s="152" t="s">
        <v>78</v>
      </c>
      <c r="N5" s="155" t="s">
        <v>75</v>
      </c>
      <c r="O5" s="152" t="s">
        <v>76</v>
      </c>
      <c r="P5" s="152" t="s">
        <v>77</v>
      </c>
      <c r="Q5" s="152" t="s">
        <v>78</v>
      </c>
      <c r="R5" s="155" t="s">
        <v>75</v>
      </c>
      <c r="S5" s="152" t="s">
        <v>76</v>
      </c>
      <c r="T5" s="152" t="s">
        <v>77</v>
      </c>
      <c r="U5" s="152" t="s">
        <v>78</v>
      </c>
    </row>
    <row r="6" spans="1:21">
      <c r="A6" s="151" t="s">
        <v>79</v>
      </c>
      <c r="B6" s="29">
        <v>1.65262796906704</v>
      </c>
      <c r="C6" s="28">
        <v>1.8654812603390754</v>
      </c>
      <c r="D6" s="28">
        <v>0.80178173837240096</v>
      </c>
      <c r="E6" s="28">
        <v>1.5382991723816266</v>
      </c>
      <c r="F6" s="29">
        <v>4.8568144427661855</v>
      </c>
      <c r="G6" s="28">
        <v>6.4495032421521703</v>
      </c>
      <c r="H6" s="28">
        <v>6.8127582762072523</v>
      </c>
      <c r="I6" s="28">
        <v>5.0690445190319222</v>
      </c>
      <c r="J6" s="29">
        <v>11.118954433969892</v>
      </c>
      <c r="K6" s="28">
        <v>7.6565220932950373</v>
      </c>
      <c r="L6" s="28">
        <v>7.5695380095011489</v>
      </c>
      <c r="M6" s="28">
        <v>7.8635653692096659</v>
      </c>
      <c r="N6" s="29">
        <v>7.7589728521623238</v>
      </c>
      <c r="O6" s="28">
        <v>7.1766731573908196</v>
      </c>
      <c r="P6" s="28">
        <v>4.2500429547995502</v>
      </c>
      <c r="Q6" s="28">
        <v>3.7120267873506347</v>
      </c>
      <c r="R6" s="29">
        <v>6.1102935668579583</v>
      </c>
      <c r="S6" s="28">
        <v>7.052634640055305</v>
      </c>
      <c r="T6" s="28">
        <v>5.684948795368113</v>
      </c>
      <c r="U6" s="28">
        <v>5.3331718569375077</v>
      </c>
    </row>
    <row r="7" spans="1:21">
      <c r="A7" s="151" t="s">
        <v>80</v>
      </c>
      <c r="B7" s="29">
        <v>1.494375047197384</v>
      </c>
      <c r="C7" s="28">
        <v>0.7335641790408145</v>
      </c>
      <c r="D7" s="28">
        <v>0.48368198614659291</v>
      </c>
      <c r="E7" s="28">
        <v>0.98794257010616193</v>
      </c>
      <c r="F7" s="29">
        <v>6.2804944833414673</v>
      </c>
      <c r="G7" s="28">
        <v>11.00820502580765</v>
      </c>
      <c r="H7" s="28">
        <v>10.648414787518902</v>
      </c>
      <c r="I7" s="28">
        <v>9.5928296059947211</v>
      </c>
      <c r="J7" s="29">
        <v>13.370153414634478</v>
      </c>
      <c r="K7" s="28">
        <v>11.220660843826181</v>
      </c>
      <c r="L7" s="28">
        <v>8.9743875010729592</v>
      </c>
      <c r="M7" s="28">
        <v>10.975159760620311</v>
      </c>
      <c r="N7" s="29">
        <v>9.707362935427998</v>
      </c>
      <c r="O7" s="28">
        <v>12.103688453103949</v>
      </c>
      <c r="P7" s="28">
        <v>7.0180270692175046</v>
      </c>
      <c r="Q7" s="28">
        <v>8.2429883736658205</v>
      </c>
      <c r="R7" s="29">
        <v>7.7096836650685656</v>
      </c>
      <c r="S7" s="28">
        <v>11.091865937076573</v>
      </c>
      <c r="T7" s="28">
        <v>8.2448263600460905</v>
      </c>
      <c r="U7" s="28">
        <v>9.6065514652824184</v>
      </c>
    </row>
    <row r="8" spans="1:21">
      <c r="A8" s="151" t="s">
        <v>81</v>
      </c>
      <c r="B8" s="29">
        <v>3.5181534852734258</v>
      </c>
      <c r="C8" s="28">
        <v>2.4234995281076164</v>
      </c>
      <c r="D8" s="28">
        <v>1.2323089885865244</v>
      </c>
      <c r="E8" s="28">
        <v>1.690070641759962</v>
      </c>
      <c r="F8" s="29">
        <v>7.0283153343025777</v>
      </c>
      <c r="G8" s="28">
        <v>10.204262782606015</v>
      </c>
      <c r="H8" s="28">
        <v>9.1650670989370902</v>
      </c>
      <c r="I8" s="28">
        <v>6.4904193231479628</v>
      </c>
      <c r="J8" s="29">
        <v>11.568222978704801</v>
      </c>
      <c r="K8" s="28">
        <v>9.1704271867848437</v>
      </c>
      <c r="L8" s="28">
        <v>8.1581574147179214</v>
      </c>
      <c r="M8" s="28">
        <v>9.0502158113665487</v>
      </c>
      <c r="N8" s="29">
        <v>10.30076773706006</v>
      </c>
      <c r="O8" s="28">
        <v>9.9452998859889963</v>
      </c>
      <c r="P8" s="28">
        <v>5.9244655902644769</v>
      </c>
      <c r="Q8" s="28">
        <v>5.5531862535399723</v>
      </c>
      <c r="R8" s="29">
        <v>8.0670299865179871</v>
      </c>
      <c r="S8" s="28">
        <v>9.0048013548596604</v>
      </c>
      <c r="T8" s="28">
        <v>7.1481802235157721</v>
      </c>
      <c r="U8" s="28">
        <v>6.7248321764134964</v>
      </c>
    </row>
    <row r="9" spans="1:21">
      <c r="A9" s="151" t="s">
        <v>82</v>
      </c>
      <c r="B9" s="29">
        <v>14.756220159490971</v>
      </c>
      <c r="C9" s="28">
        <v>10.465975652781436</v>
      </c>
      <c r="D9" s="28">
        <v>7.0067108307354671</v>
      </c>
      <c r="E9" s="28">
        <v>4.6296348886401617</v>
      </c>
      <c r="F9" s="29">
        <v>13.380160054229281</v>
      </c>
      <c r="G9" s="28">
        <v>17.482781106250734</v>
      </c>
      <c r="H9" s="28">
        <v>18.050000802037189</v>
      </c>
      <c r="I9" s="28">
        <v>6.1979437398602597</v>
      </c>
      <c r="J9" s="29">
        <v>27.473596038691017</v>
      </c>
      <c r="K9" s="28">
        <v>20.343122128231425</v>
      </c>
      <c r="L9" s="28">
        <v>19.621631945789733</v>
      </c>
      <c r="M9" s="28">
        <v>13.19209389126898</v>
      </c>
      <c r="N9" s="29">
        <v>16.945687703963863</v>
      </c>
      <c r="O9" s="28">
        <v>16.671057119720274</v>
      </c>
      <c r="P9" s="28">
        <v>11.148924831419507</v>
      </c>
      <c r="Q9" s="28">
        <v>6.0997746682880365</v>
      </c>
      <c r="R9" s="29">
        <v>15.686350521272196</v>
      </c>
      <c r="S9" s="28">
        <v>18.716219585043813</v>
      </c>
      <c r="T9" s="28">
        <v>14.690317588403106</v>
      </c>
      <c r="U9" s="28">
        <v>7.6457906010915844</v>
      </c>
    </row>
    <row r="10" spans="1:21">
      <c r="A10" s="151" t="s">
        <v>83</v>
      </c>
      <c r="B10" s="29">
        <v>1.6054848917514271</v>
      </c>
      <c r="C10" s="28">
        <v>1.7262556045292916</v>
      </c>
      <c r="D10" s="28">
        <v>1.1771427560385099</v>
      </c>
      <c r="E10" s="28">
        <v>1.4469454111401416</v>
      </c>
      <c r="F10" s="29">
        <v>3.9385721745160343</v>
      </c>
      <c r="G10" s="28">
        <v>5.3400778030151814</v>
      </c>
      <c r="H10" s="28">
        <v>6.1327879468229769</v>
      </c>
      <c r="I10" s="28">
        <v>4.3465573836912919</v>
      </c>
      <c r="J10" s="29">
        <v>9.1498379085929624</v>
      </c>
      <c r="K10" s="28">
        <v>5.5695610106595872</v>
      </c>
      <c r="L10" s="28">
        <v>5.6467360248947749</v>
      </c>
      <c r="M10" s="28">
        <v>6.3107708984271458</v>
      </c>
      <c r="N10" s="29">
        <v>5.7568986242126678</v>
      </c>
      <c r="O10" s="28">
        <v>5.2079539939352681</v>
      </c>
      <c r="P10" s="28">
        <v>3.2868824571891317</v>
      </c>
      <c r="Q10" s="28">
        <v>2.8306440914238742</v>
      </c>
      <c r="R10" s="29">
        <v>4.9001704962375259</v>
      </c>
      <c r="S10" s="28">
        <v>5.1877960929321008</v>
      </c>
      <c r="T10" s="28">
        <v>4.4286904126674731</v>
      </c>
      <c r="U10" s="28">
        <v>4.3882775417373034</v>
      </c>
    </row>
    <row r="11" spans="1:21">
      <c r="A11" s="151" t="s">
        <v>84</v>
      </c>
      <c r="B11" s="29">
        <v>3.2253349201762949</v>
      </c>
      <c r="C11" s="28">
        <v>1.521837305758881</v>
      </c>
      <c r="D11" s="28">
        <v>0.70121097731360282</v>
      </c>
      <c r="E11" s="28">
        <v>1.2716056759249135</v>
      </c>
      <c r="F11" s="29">
        <v>8.4435762582716585</v>
      </c>
      <c r="G11" s="28">
        <v>11.935322004416109</v>
      </c>
      <c r="H11" s="28">
        <v>12.700659422554017</v>
      </c>
      <c r="I11" s="28">
        <v>9.81506834480202</v>
      </c>
      <c r="J11" s="29">
        <v>17.983408052580639</v>
      </c>
      <c r="K11" s="28">
        <v>11.273554861522911</v>
      </c>
      <c r="L11" s="28">
        <v>11.42951995286281</v>
      </c>
      <c r="M11" s="28">
        <v>14.6127967558104</v>
      </c>
      <c r="N11" s="29">
        <v>11.593242978445797</v>
      </c>
      <c r="O11" s="28">
        <v>10.745899163017828</v>
      </c>
      <c r="P11" s="28">
        <v>7.9618450291603775</v>
      </c>
      <c r="Q11" s="28">
        <v>8.3028299024803882</v>
      </c>
      <c r="R11" s="29">
        <v>10.003259552269746</v>
      </c>
      <c r="S11" s="28">
        <v>10.801361798744615</v>
      </c>
      <c r="T11" s="28">
        <v>9.8072870713040405</v>
      </c>
      <c r="U11" s="28">
        <v>10.39487119295805</v>
      </c>
    </row>
    <row r="12" spans="1:21">
      <c r="A12" s="151" t="s">
        <v>85</v>
      </c>
      <c r="B12" s="29">
        <v>4.1555608014286518</v>
      </c>
      <c r="C12" s="28">
        <v>2.8380537969678001</v>
      </c>
      <c r="D12" s="28">
        <v>1.4777403866578782</v>
      </c>
      <c r="E12" s="28">
        <v>1.5005467989188441</v>
      </c>
      <c r="F12" s="29">
        <v>8.6220577792549804</v>
      </c>
      <c r="G12" s="28">
        <v>9.6957915270363468</v>
      </c>
      <c r="H12" s="28">
        <v>9.3929697019675373</v>
      </c>
      <c r="I12" s="28">
        <v>6.9084720620757611</v>
      </c>
      <c r="J12" s="29">
        <v>17.56422382535991</v>
      </c>
      <c r="K12" s="28">
        <v>12.698964920846773</v>
      </c>
      <c r="L12" s="28">
        <v>10.556893269451502</v>
      </c>
      <c r="M12" s="28">
        <v>11.033840488771961</v>
      </c>
      <c r="N12" s="29">
        <v>14.115823153021317</v>
      </c>
      <c r="O12" s="28">
        <v>13.42933478053209</v>
      </c>
      <c r="P12" s="28">
        <v>7.7627698211708394</v>
      </c>
      <c r="Q12" s="28">
        <v>6.4937103016634339</v>
      </c>
      <c r="R12" s="29">
        <v>10.646448794238438</v>
      </c>
      <c r="S12" s="28">
        <v>11.907597010185199</v>
      </c>
      <c r="T12" s="28">
        <v>8.8932831018550242</v>
      </c>
      <c r="U12" s="28">
        <v>7.5963373906800706</v>
      </c>
    </row>
    <row r="13" spans="1:21">
      <c r="A13" s="151" t="s">
        <v>86</v>
      </c>
      <c r="B13" s="29">
        <v>1.4878848644657205</v>
      </c>
      <c r="C13" s="28">
        <v>1.538106354817502</v>
      </c>
      <c r="D13" s="28">
        <v>0.66475307199893496</v>
      </c>
      <c r="E13" s="28">
        <v>0.74729513193135311</v>
      </c>
      <c r="F13" s="29">
        <v>4.1333169055160361</v>
      </c>
      <c r="G13" s="28">
        <v>4.4913489277564871</v>
      </c>
      <c r="H13" s="28">
        <v>4.7823032648838524</v>
      </c>
      <c r="I13" s="28">
        <v>4.1775200437284585</v>
      </c>
      <c r="J13" s="29">
        <v>13.133379636331272</v>
      </c>
      <c r="K13" s="28">
        <v>6.4268262654196651</v>
      </c>
      <c r="L13" s="28">
        <v>5.7039735426536424</v>
      </c>
      <c r="M13" s="28">
        <v>6.6941575519091714</v>
      </c>
      <c r="N13" s="29">
        <v>6.6860550840072461</v>
      </c>
      <c r="O13" s="28">
        <v>5.1098878115212898</v>
      </c>
      <c r="P13" s="28">
        <v>3.1886999127263782</v>
      </c>
      <c r="Q13" s="28">
        <v>3.0118648687405587</v>
      </c>
      <c r="R13" s="29">
        <v>5.6738198156193818</v>
      </c>
      <c r="S13" s="28">
        <v>5.4780663685251314</v>
      </c>
      <c r="T13" s="28">
        <v>4.1676541599254113</v>
      </c>
      <c r="U13" s="28">
        <v>4.4020922285301092</v>
      </c>
    </row>
    <row r="14" spans="1:21">
      <c r="A14" s="151" t="s">
        <v>87</v>
      </c>
      <c r="B14" s="29">
        <v>3.3620009996874396</v>
      </c>
      <c r="C14" s="28">
        <v>2.8144396938908374</v>
      </c>
      <c r="D14" s="28">
        <v>2.1293866681174212</v>
      </c>
      <c r="E14" s="28">
        <v>3.0323347528202356</v>
      </c>
      <c r="F14" s="29">
        <v>7.5703890474438316</v>
      </c>
      <c r="G14" s="28">
        <v>10.711195098690379</v>
      </c>
      <c r="H14" s="28">
        <v>11.26549560074584</v>
      </c>
      <c r="I14" s="28">
        <v>9.6146068000122966</v>
      </c>
      <c r="J14" s="29">
        <v>15.399956182657487</v>
      </c>
      <c r="K14" s="28">
        <v>10.966743694099549</v>
      </c>
      <c r="L14" s="28">
        <v>11.57343351751144</v>
      </c>
      <c r="M14" s="28">
        <v>12.64309717921684</v>
      </c>
      <c r="N14" s="29">
        <v>12.860352051793726</v>
      </c>
      <c r="O14" s="28">
        <v>11.402090759839774</v>
      </c>
      <c r="P14" s="28">
        <v>7.9077504540897889</v>
      </c>
      <c r="Q14" s="28">
        <v>7.8158662801170369</v>
      </c>
      <c r="R14" s="29">
        <v>9.289228263026212</v>
      </c>
      <c r="S14" s="28">
        <v>10.628638073932633</v>
      </c>
      <c r="T14" s="28">
        <v>9.621935122040389</v>
      </c>
      <c r="U14" s="28">
        <v>9.920956385881972</v>
      </c>
    </row>
    <row r="15" spans="1:21">
      <c r="A15" s="151" t="s">
        <v>88</v>
      </c>
      <c r="B15" s="29">
        <v>3.0630532471703455</v>
      </c>
      <c r="C15" s="28">
        <v>1.5376340697503816</v>
      </c>
      <c r="D15" s="28">
        <v>0.81742270458853716</v>
      </c>
      <c r="E15" s="28">
        <v>1.2084422452602872</v>
      </c>
      <c r="F15" s="29">
        <v>10.379583606149133</v>
      </c>
      <c r="G15" s="28">
        <v>12.559930982249076</v>
      </c>
      <c r="H15" s="28">
        <v>12.334636954800171</v>
      </c>
      <c r="I15" s="28">
        <v>7.9330252668415993</v>
      </c>
      <c r="J15" s="29">
        <v>18.46672502628001</v>
      </c>
      <c r="K15" s="28">
        <v>12.159006511715271</v>
      </c>
      <c r="L15" s="28">
        <v>10.446690270447291</v>
      </c>
      <c r="M15" s="28">
        <v>10.093464575285905</v>
      </c>
      <c r="N15" s="29">
        <v>14.03067757468261</v>
      </c>
      <c r="O15" s="28">
        <v>11.921852347051955</v>
      </c>
      <c r="P15" s="28">
        <v>6.7464916927391565</v>
      </c>
      <c r="Q15" s="28">
        <v>6.3170476918080354</v>
      </c>
      <c r="R15" s="29">
        <v>11.632450953264858</v>
      </c>
      <c r="S15" s="28">
        <v>11.667687565797765</v>
      </c>
      <c r="T15" s="28">
        <v>8.6443827873654353</v>
      </c>
      <c r="U15" s="28">
        <v>7.9771188443498255</v>
      </c>
    </row>
    <row r="16" spans="1:21">
      <c r="A16" s="151" t="s">
        <v>89</v>
      </c>
      <c r="B16" s="29">
        <v>4.5055025846386254</v>
      </c>
      <c r="C16" s="28">
        <v>4.8487853734790605</v>
      </c>
      <c r="D16" s="28">
        <v>2.2839289973932497</v>
      </c>
      <c r="E16" s="28">
        <v>2.684563919896966</v>
      </c>
      <c r="F16" s="29">
        <v>10.355050526478633</v>
      </c>
      <c r="G16" s="28">
        <v>15.78278223068896</v>
      </c>
      <c r="H16" s="28">
        <v>13.574718271420579</v>
      </c>
      <c r="I16" s="28">
        <v>9.2819927668335911</v>
      </c>
      <c r="J16" s="29">
        <v>22.322925357833284</v>
      </c>
      <c r="K16" s="28">
        <v>17.946929928534303</v>
      </c>
      <c r="L16" s="28">
        <v>14.905553915291955</v>
      </c>
      <c r="M16" s="28">
        <v>15.972669879968967</v>
      </c>
      <c r="N16" s="29">
        <v>15.985763910851567</v>
      </c>
      <c r="O16" s="28">
        <v>15.86924595703907</v>
      </c>
      <c r="P16" s="28">
        <v>9.40163652724301</v>
      </c>
      <c r="Q16" s="28">
        <v>9.190079185291026</v>
      </c>
      <c r="R16" s="29">
        <v>12.736101945996086</v>
      </c>
      <c r="S16" s="28">
        <v>16.188375018789994</v>
      </c>
      <c r="T16" s="28">
        <v>11.7595283548373</v>
      </c>
      <c r="U16" s="28">
        <v>10.707851979907398</v>
      </c>
    </row>
    <row r="17" spans="1:21">
      <c r="A17" s="151" t="s">
        <v>90</v>
      </c>
      <c r="B17" s="29">
        <v>1.5452808337229413</v>
      </c>
      <c r="C17" s="28">
        <v>1.2644584043318818</v>
      </c>
      <c r="D17" s="28">
        <v>0.82702739653308099</v>
      </c>
      <c r="E17" s="28">
        <v>0.68384529675704098</v>
      </c>
      <c r="F17" s="29">
        <v>5.0296044961405686</v>
      </c>
      <c r="G17" s="28">
        <v>6.7381862616773551</v>
      </c>
      <c r="H17" s="28">
        <v>4.990378818576052</v>
      </c>
      <c r="I17" s="28">
        <v>3.9475357316919424</v>
      </c>
      <c r="J17" s="29">
        <v>9.0432897176156963</v>
      </c>
      <c r="K17" s="28">
        <v>5.9651881774002398</v>
      </c>
      <c r="L17" s="28">
        <v>4.9934875999594803</v>
      </c>
      <c r="M17" s="28">
        <v>5.6625397536323971</v>
      </c>
      <c r="N17" s="29">
        <v>5.8986643559250291</v>
      </c>
      <c r="O17" s="28">
        <v>5.2676013817000777</v>
      </c>
      <c r="P17" s="28">
        <v>3.2568409710654751</v>
      </c>
      <c r="Q17" s="28">
        <v>3.1453023492417445</v>
      </c>
      <c r="R17" s="29">
        <v>5.6875107897060202</v>
      </c>
      <c r="S17" s="28">
        <v>5.686042289180417</v>
      </c>
      <c r="T17" s="28">
        <v>4.1113919293592112</v>
      </c>
      <c r="U17" s="28">
        <v>4.1208037225579899</v>
      </c>
    </row>
    <row r="18" spans="1:21">
      <c r="A18" s="151" t="s">
        <v>91</v>
      </c>
      <c r="B18" s="29">
        <v>4.6854198463722474</v>
      </c>
      <c r="C18" s="28">
        <v>3.31613255717699</v>
      </c>
      <c r="D18" s="28">
        <v>0.91699442815523835</v>
      </c>
      <c r="E18" s="28">
        <v>0.88132560082242528</v>
      </c>
      <c r="F18" s="29">
        <v>8.9513240165922756</v>
      </c>
      <c r="G18" s="28">
        <v>10.633766915086969</v>
      </c>
      <c r="H18" s="28">
        <v>9.6255973880065273</v>
      </c>
      <c r="I18" s="28">
        <v>7.751643257238916</v>
      </c>
      <c r="J18" s="29">
        <v>16.761131577304571</v>
      </c>
      <c r="K18" s="28">
        <v>12.108597995186066</v>
      </c>
      <c r="L18" s="28">
        <v>10.81731887454646</v>
      </c>
      <c r="M18" s="28">
        <v>11.768705715076893</v>
      </c>
      <c r="N18" s="29">
        <v>11.752539418989153</v>
      </c>
      <c r="O18" s="28">
        <v>10.612654165427356</v>
      </c>
      <c r="P18" s="28">
        <v>6.1856229631729427</v>
      </c>
      <c r="Q18" s="28">
        <v>5.9831650014396427</v>
      </c>
      <c r="R18" s="29">
        <v>10.502826023016169</v>
      </c>
      <c r="S18" s="28">
        <v>11.009879316531352</v>
      </c>
      <c r="T18" s="28">
        <v>8.0907567368799249</v>
      </c>
      <c r="U18" s="28">
        <v>8.2084334640283689</v>
      </c>
    </row>
    <row r="19" spans="1:21">
      <c r="A19" s="151" t="s">
        <v>92</v>
      </c>
      <c r="B19" s="29">
        <v>2.674077371801816</v>
      </c>
      <c r="C19" s="28">
        <v>2.4421778546318818</v>
      </c>
      <c r="D19" s="28">
        <v>1.415486443062004</v>
      </c>
      <c r="E19" s="28">
        <v>2.0667152488533449</v>
      </c>
      <c r="F19" s="29">
        <v>6.1367738064018971</v>
      </c>
      <c r="G19" s="28">
        <v>7.7452327970817567</v>
      </c>
      <c r="H19" s="28">
        <v>8.3996797348013672</v>
      </c>
      <c r="I19" s="28">
        <v>5.9571056255292785</v>
      </c>
      <c r="J19" s="29">
        <v>14.289038087945222</v>
      </c>
      <c r="K19" s="28">
        <v>8.6511510355273753</v>
      </c>
      <c r="L19" s="28">
        <v>7.9239595987944984</v>
      </c>
      <c r="M19" s="28">
        <v>8.2132728426157815</v>
      </c>
      <c r="N19" s="29">
        <v>9.4660438696835438</v>
      </c>
      <c r="O19" s="28">
        <v>8.9681462006459718</v>
      </c>
      <c r="P19" s="28">
        <v>6.2855539418435029</v>
      </c>
      <c r="Q19" s="28">
        <v>5.1413936846954318</v>
      </c>
      <c r="R19" s="29">
        <v>7.725188698064116</v>
      </c>
      <c r="S19" s="28">
        <v>8.1076459447322957</v>
      </c>
      <c r="T19" s="28">
        <v>7.1987613615499306</v>
      </c>
      <c r="U19" s="28">
        <v>6.3012818112243671</v>
      </c>
    </row>
    <row r="20" spans="1:21">
      <c r="A20" s="151" t="s">
        <v>93</v>
      </c>
      <c r="B20" s="29">
        <v>6.4770223696843061</v>
      </c>
      <c r="C20" s="28">
        <v>6.4267369448461658</v>
      </c>
      <c r="D20" s="28">
        <v>4.5715182345326966</v>
      </c>
      <c r="E20" s="28">
        <v>5.1149870605799013</v>
      </c>
      <c r="F20" s="29">
        <v>11.368574008541737</v>
      </c>
      <c r="G20" s="28">
        <v>15.863278137581254</v>
      </c>
      <c r="H20" s="28">
        <v>11.559213028840754</v>
      </c>
      <c r="I20" s="28">
        <v>9.3007762430814296</v>
      </c>
      <c r="J20" s="29">
        <v>11.7316500092473</v>
      </c>
      <c r="K20" s="28">
        <v>16.504247402170652</v>
      </c>
      <c r="L20" s="28">
        <v>12.792623042032186</v>
      </c>
      <c r="M20" s="28">
        <v>19.392964505674858</v>
      </c>
      <c r="N20" s="29">
        <v>7.9561729086655637</v>
      </c>
      <c r="O20" s="28">
        <v>12.087377958711317</v>
      </c>
      <c r="P20" s="28">
        <v>5.8346353639904249</v>
      </c>
      <c r="Q20" s="28">
        <v>8.371412507662324</v>
      </c>
      <c r="R20" s="29">
        <v>10.85586975417487</v>
      </c>
      <c r="S20" s="28">
        <v>14.812041630872534</v>
      </c>
      <c r="T20" s="28">
        <v>8.6992593335473192</v>
      </c>
      <c r="U20" s="28">
        <v>11.137569284217639</v>
      </c>
    </row>
    <row r="21" spans="1:21">
      <c r="A21" s="151" t="s">
        <v>94</v>
      </c>
      <c r="B21" s="29">
        <v>1.7477997468316142</v>
      </c>
      <c r="C21" s="28">
        <v>1.0805660894733766</v>
      </c>
      <c r="D21" s="28">
        <v>0.82825261412922591</v>
      </c>
      <c r="E21" s="28">
        <v>1.8530753501802653</v>
      </c>
      <c r="F21" s="29">
        <v>4.1092302209272376</v>
      </c>
      <c r="G21" s="28">
        <v>5.572805753436886</v>
      </c>
      <c r="H21" s="28">
        <v>5.9864812463096895</v>
      </c>
      <c r="I21" s="28">
        <v>6.5316758870567373</v>
      </c>
      <c r="J21" s="29">
        <v>11.082257309374386</v>
      </c>
      <c r="K21" s="28">
        <v>7.3129603076970984</v>
      </c>
      <c r="L21" s="28">
        <v>7.9684038032682754</v>
      </c>
      <c r="M21" s="28">
        <v>9.8383473928251703</v>
      </c>
      <c r="N21" s="29">
        <v>6.8700411315784411</v>
      </c>
      <c r="O21" s="28">
        <v>6.9709234618370806</v>
      </c>
      <c r="P21" s="28">
        <v>4.6989740699303635</v>
      </c>
      <c r="Q21" s="28">
        <v>4.707584804235629</v>
      </c>
      <c r="R21" s="29">
        <v>5.4027011038360984</v>
      </c>
      <c r="S21" s="28">
        <v>6.5635600451552545</v>
      </c>
      <c r="T21" s="28">
        <v>5.9323638576599027</v>
      </c>
      <c r="U21" s="28">
        <v>6.7913170779363554</v>
      </c>
    </row>
    <row r="22" spans="1:21">
      <c r="A22" s="151" t="s">
        <v>95</v>
      </c>
      <c r="B22" s="29">
        <v>4.5109143151881881</v>
      </c>
      <c r="C22" s="28">
        <v>4.2305862630863356</v>
      </c>
      <c r="D22" s="28">
        <v>2.0853842446007533</v>
      </c>
      <c r="E22" s="28">
        <v>2.6063740127960906</v>
      </c>
      <c r="F22" s="29">
        <v>9.556659906611177</v>
      </c>
      <c r="G22" s="28">
        <v>13.616366874601955</v>
      </c>
      <c r="H22" s="28">
        <v>13.49248089723803</v>
      </c>
      <c r="I22" s="28">
        <v>8.7332913056035935</v>
      </c>
      <c r="J22" s="29">
        <v>23.753998334741279</v>
      </c>
      <c r="K22" s="28">
        <v>16.78443207906513</v>
      </c>
      <c r="L22" s="28">
        <v>15.982047911158666</v>
      </c>
      <c r="M22" s="28">
        <v>13.784728467216315</v>
      </c>
      <c r="N22" s="29">
        <v>15.507657094404264</v>
      </c>
      <c r="O22" s="28">
        <v>15.516168059670246</v>
      </c>
      <c r="P22" s="28">
        <v>10.715481876707441</v>
      </c>
      <c r="Q22" s="28">
        <v>7.9833242701179756</v>
      </c>
      <c r="R22" s="29">
        <v>12.419810694872167</v>
      </c>
      <c r="S22" s="28">
        <v>15.354806262509021</v>
      </c>
      <c r="T22" s="28">
        <v>12.806009058621228</v>
      </c>
      <c r="U22" s="28">
        <v>9.5825726931247655</v>
      </c>
    </row>
    <row r="23" spans="1:21">
      <c r="A23" s="151" t="s">
        <v>96</v>
      </c>
      <c r="B23" s="29">
        <v>2.6255361789713509</v>
      </c>
      <c r="C23" s="28">
        <v>2.3273762878567417</v>
      </c>
      <c r="D23" s="28">
        <v>1.1342841878429775</v>
      </c>
      <c r="E23" s="28">
        <v>1.2071679767358625</v>
      </c>
      <c r="F23" s="29">
        <v>9.0005212204088707</v>
      </c>
      <c r="G23" s="28">
        <v>12.727580001290045</v>
      </c>
      <c r="H23" s="28">
        <v>13.244429053751395</v>
      </c>
      <c r="I23" s="28">
        <v>8.5563213368352695</v>
      </c>
      <c r="J23" s="29">
        <v>14.046949508590014</v>
      </c>
      <c r="K23" s="28">
        <v>10.331287850214741</v>
      </c>
      <c r="L23" s="28">
        <v>10.481962783832049</v>
      </c>
      <c r="M23" s="28">
        <v>10.575393274476259</v>
      </c>
      <c r="N23" s="29">
        <v>9.8370284275227267</v>
      </c>
      <c r="O23" s="28">
        <v>10.574622029902136</v>
      </c>
      <c r="P23" s="28">
        <v>7.4531411365405438</v>
      </c>
      <c r="Q23" s="28">
        <v>6.2430698051730182</v>
      </c>
      <c r="R23" s="29">
        <v>9.7704800546182931</v>
      </c>
      <c r="S23" s="28">
        <v>10.339313627781991</v>
      </c>
      <c r="T23" s="28">
        <v>9.360093752617086</v>
      </c>
      <c r="U23" s="28">
        <v>8.5056959354014303</v>
      </c>
    </row>
    <row r="24" spans="1:21">
      <c r="A24" s="151" t="s">
        <v>97</v>
      </c>
      <c r="B24" s="29">
        <v>0.80898903285682788</v>
      </c>
      <c r="C24" s="28">
        <v>0.87041445578372001</v>
      </c>
      <c r="D24" s="28">
        <v>0.36281896772777461</v>
      </c>
      <c r="E24" s="28">
        <v>0.32081973646463047</v>
      </c>
      <c r="F24" s="29">
        <v>4.1206237685394402</v>
      </c>
      <c r="G24" s="28">
        <v>6.2250871174218414</v>
      </c>
      <c r="H24" s="28">
        <v>5.3936273039287972</v>
      </c>
      <c r="I24" s="28">
        <v>3.8516409827804456</v>
      </c>
      <c r="J24" s="29">
        <v>11.318207677238204</v>
      </c>
      <c r="K24" s="28">
        <v>7.3503358781646391</v>
      </c>
      <c r="L24" s="28">
        <v>5.3512944078117402</v>
      </c>
      <c r="M24" s="28">
        <v>4.9190323722938372</v>
      </c>
      <c r="N24" s="29">
        <v>5.0746992887740232</v>
      </c>
      <c r="O24" s="28">
        <v>7.7998030914454075</v>
      </c>
      <c r="P24" s="28">
        <v>4.2205877179344817</v>
      </c>
      <c r="Q24" s="28">
        <v>2.9864735986693711</v>
      </c>
      <c r="R24" s="29">
        <v>5.2047682660582968</v>
      </c>
      <c r="S24" s="28">
        <v>6.8863678830760309</v>
      </c>
      <c r="T24" s="28">
        <v>4.8283660175133081</v>
      </c>
      <c r="U24" s="28">
        <v>3.9004838904761918</v>
      </c>
    </row>
    <row r="25" spans="1:21">
      <c r="A25" s="151" t="s">
        <v>98</v>
      </c>
      <c r="B25" s="29">
        <v>5.9021759134252836</v>
      </c>
      <c r="C25" s="28">
        <v>3.5438069352582979</v>
      </c>
      <c r="D25" s="28">
        <v>1.644130236458818</v>
      </c>
      <c r="E25" s="28">
        <v>1.5902754646220238</v>
      </c>
      <c r="F25" s="29">
        <v>10.731711392746925</v>
      </c>
      <c r="G25" s="28">
        <v>9.8535416486052636</v>
      </c>
      <c r="H25" s="28">
        <v>7.4548299454727127</v>
      </c>
      <c r="I25" s="28">
        <v>4.9279604822249965</v>
      </c>
      <c r="J25" s="29">
        <v>22.250728971477553</v>
      </c>
      <c r="K25" s="28">
        <v>11.551840162052519</v>
      </c>
      <c r="L25" s="28">
        <v>10.017464681635753</v>
      </c>
      <c r="M25" s="28">
        <v>9.8970686224784767</v>
      </c>
      <c r="N25" s="29">
        <v>17.486907386558993</v>
      </c>
      <c r="O25" s="28">
        <v>10.843118058908182</v>
      </c>
      <c r="P25" s="28">
        <v>5.2479027984836595</v>
      </c>
      <c r="Q25" s="28">
        <v>3.6547360333942591</v>
      </c>
      <c r="R25" s="29">
        <v>13.301060739147614</v>
      </c>
      <c r="S25" s="28">
        <v>10.584965311914345</v>
      </c>
      <c r="T25" s="28">
        <v>7.0579485396197956</v>
      </c>
      <c r="U25" s="28">
        <v>5.6766529646450845</v>
      </c>
    </row>
    <row r="26" spans="1:21">
      <c r="A26" s="151" t="s">
        <v>99</v>
      </c>
      <c r="B26" s="29">
        <v>3.0057896966087081</v>
      </c>
      <c r="C26" s="28">
        <v>0.91095949944858556</v>
      </c>
      <c r="D26" s="28">
        <v>0.33868528255567648</v>
      </c>
      <c r="E26" s="28">
        <v>1.4036805481249053</v>
      </c>
      <c r="F26" s="29">
        <v>10.170832678609845</v>
      </c>
      <c r="G26" s="28">
        <v>5.8877164025696231</v>
      </c>
      <c r="H26" s="28">
        <v>7.2125822870292673</v>
      </c>
      <c r="I26" s="28">
        <v>6.5598703029483199</v>
      </c>
      <c r="J26" s="29">
        <v>13.325925742114734</v>
      </c>
      <c r="K26" s="28">
        <v>8.3882973312383964</v>
      </c>
      <c r="L26" s="28">
        <v>6.5508640013132124</v>
      </c>
      <c r="M26" s="28">
        <v>7.3595013731162329</v>
      </c>
      <c r="N26" s="29">
        <v>16.713198714974048</v>
      </c>
      <c r="O26" s="28">
        <v>8.71431758527482</v>
      </c>
      <c r="P26" s="28">
        <v>4.7100615289999235</v>
      </c>
      <c r="Q26" s="28">
        <v>5.1557211224355601</v>
      </c>
      <c r="R26" s="29">
        <v>11.367195344350451</v>
      </c>
      <c r="S26" s="28">
        <v>7.3726054677364328</v>
      </c>
      <c r="T26" s="28">
        <v>5.7787316850464299</v>
      </c>
      <c r="U26" s="28">
        <v>6.3592145190645546</v>
      </c>
    </row>
    <row r="27" spans="1:21">
      <c r="A27" s="151" t="s">
        <v>100</v>
      </c>
      <c r="B27" s="29">
        <v>4.8727143531418511</v>
      </c>
      <c r="C27" s="28">
        <v>1.8525079131234552</v>
      </c>
      <c r="D27" s="28">
        <v>1.0929337893781916</v>
      </c>
      <c r="E27" s="28">
        <v>2.3887288385197354</v>
      </c>
      <c r="F27" s="29">
        <v>11.460385380831219</v>
      </c>
      <c r="G27" s="28">
        <v>12.078929479765863</v>
      </c>
      <c r="H27" s="28">
        <v>11.413253631092511</v>
      </c>
      <c r="I27" s="28">
        <v>9.4324011876888925</v>
      </c>
      <c r="J27" s="29">
        <v>23.055961300035573</v>
      </c>
      <c r="K27" s="28">
        <v>12.582564572296304</v>
      </c>
      <c r="L27" s="28">
        <v>11.19016665400402</v>
      </c>
      <c r="M27" s="28">
        <v>11.860772833141072</v>
      </c>
      <c r="N27" s="29">
        <v>16.45304399039599</v>
      </c>
      <c r="O27" s="28">
        <v>13.913752896455506</v>
      </c>
      <c r="P27" s="28">
        <v>7.8022354497270836</v>
      </c>
      <c r="Q27" s="28">
        <v>8.1677755516788011</v>
      </c>
      <c r="R27" s="29">
        <v>13.752034951563743</v>
      </c>
      <c r="S27" s="28">
        <v>12.234369791364399</v>
      </c>
      <c r="T27" s="28">
        <v>9.3939999667003278</v>
      </c>
      <c r="U27" s="28">
        <v>9.5558743310908358</v>
      </c>
    </row>
    <row r="28" spans="1:21">
      <c r="A28" s="151" t="s">
        <v>101</v>
      </c>
      <c r="B28" s="29">
        <v>4.4616948708125497</v>
      </c>
      <c r="C28" s="28">
        <v>8.3592191760739833</v>
      </c>
      <c r="D28" s="28">
        <v>6.248704671676804</v>
      </c>
      <c r="E28" s="28">
        <v>5.9585256161445752</v>
      </c>
      <c r="F28" s="29">
        <v>7.7318558778050441</v>
      </c>
      <c r="G28" s="28">
        <v>12.578452386296243</v>
      </c>
      <c r="H28" s="28">
        <v>8.0303262691366282</v>
      </c>
      <c r="I28" s="28">
        <v>3.5100173765541172</v>
      </c>
      <c r="J28" s="29">
        <v>19.777800442245741</v>
      </c>
      <c r="K28" s="28">
        <v>14.442510220755961</v>
      </c>
      <c r="L28" s="28">
        <v>11.140431240158144</v>
      </c>
      <c r="M28" s="28">
        <v>10.219519709224967</v>
      </c>
      <c r="N28" s="29">
        <v>9.0845352461041173</v>
      </c>
      <c r="O28" s="28">
        <v>10.334418974790031</v>
      </c>
      <c r="P28" s="28">
        <v>4.0030604488173003</v>
      </c>
      <c r="Q28" s="28">
        <v>3.3789568301641038</v>
      </c>
      <c r="R28" s="29">
        <v>9.5679969309099118</v>
      </c>
      <c r="S28" s="28">
        <v>12.784527235568873</v>
      </c>
      <c r="T28" s="28">
        <v>6.6271060077463391</v>
      </c>
      <c r="U28" s="28">
        <v>4.8659873609079831</v>
      </c>
    </row>
    <row r="29" spans="1:21">
      <c r="A29" s="151" t="s">
        <v>102</v>
      </c>
      <c r="B29" s="29">
        <v>0.57779200471451642</v>
      </c>
      <c r="C29" s="28">
        <v>0.42337907902834615</v>
      </c>
      <c r="D29" s="28">
        <v>0.194785824071633</v>
      </c>
      <c r="E29" s="28">
        <v>0.36756935788266298</v>
      </c>
      <c r="F29" s="29">
        <v>1.9317882091786729</v>
      </c>
      <c r="G29" s="28">
        <v>3.5676084580744711</v>
      </c>
      <c r="H29" s="28">
        <v>3.8431533223334147</v>
      </c>
      <c r="I29" s="28">
        <v>2.0889930805063557</v>
      </c>
      <c r="J29" s="29">
        <v>3.7318645621565283</v>
      </c>
      <c r="K29" s="28">
        <v>3.4723660797355609</v>
      </c>
      <c r="L29" s="28">
        <v>3.4131405420379068</v>
      </c>
      <c r="M29" s="28">
        <v>3.913817257482139</v>
      </c>
      <c r="N29" s="29">
        <v>2.7009701839018576</v>
      </c>
      <c r="O29" s="28">
        <v>2.7897110252876427</v>
      </c>
      <c r="P29" s="28">
        <v>1.3211441073555237</v>
      </c>
      <c r="Q29" s="28">
        <v>1.4051889423241581</v>
      </c>
      <c r="R29" s="29">
        <v>2.2603629074370311</v>
      </c>
      <c r="S29" s="28">
        <v>3.1334562708906812</v>
      </c>
      <c r="T29" s="28">
        <v>2.3011844056237947</v>
      </c>
      <c r="U29" s="28">
        <v>2.2543093761992061</v>
      </c>
    </row>
    <row r="30" spans="1:21">
      <c r="A30" s="151" t="s">
        <v>103</v>
      </c>
      <c r="B30" s="29">
        <v>1.5667239324988436</v>
      </c>
      <c r="C30" s="28">
        <v>1.1665683808126568</v>
      </c>
      <c r="D30" s="28">
        <v>1.0615764774343817</v>
      </c>
      <c r="E30" s="28">
        <v>1.7645132833938382</v>
      </c>
      <c r="F30" s="29">
        <v>4.5438406736760379</v>
      </c>
      <c r="G30" s="28">
        <v>7.293885409326756</v>
      </c>
      <c r="H30" s="28">
        <v>7.1726412024449697</v>
      </c>
      <c r="I30" s="28">
        <v>5.1918566053163691</v>
      </c>
      <c r="J30" s="29">
        <v>10.162242061453123</v>
      </c>
      <c r="K30" s="28">
        <v>8.020048273359178</v>
      </c>
      <c r="L30" s="28">
        <v>6.8729495014195052</v>
      </c>
      <c r="M30" s="28">
        <v>7.7393538957165369</v>
      </c>
      <c r="N30" s="29">
        <v>6.6226549027944976</v>
      </c>
      <c r="O30" s="28">
        <v>7.4618770449786211</v>
      </c>
      <c r="P30" s="28">
        <v>4.6158418673758499</v>
      </c>
      <c r="Q30" s="28">
        <v>3.8599208391770099</v>
      </c>
      <c r="R30" s="29">
        <v>5.5756827371664599</v>
      </c>
      <c r="S30" s="28">
        <v>7.3136775587335983</v>
      </c>
      <c r="T30" s="28">
        <v>5.7385469313664927</v>
      </c>
      <c r="U30" s="28">
        <v>5.3870258176383166</v>
      </c>
    </row>
    <row r="31" spans="1:21">
      <c r="A31" s="151" t="s">
        <v>104</v>
      </c>
      <c r="B31" s="29">
        <v>2.664877695216703</v>
      </c>
      <c r="C31" s="28">
        <v>2.73806562313974</v>
      </c>
      <c r="D31" s="28">
        <v>1.6480425797852842</v>
      </c>
      <c r="E31" s="28">
        <v>1.8538329431274918</v>
      </c>
      <c r="F31" s="29">
        <v>7.1370352821616665</v>
      </c>
      <c r="G31" s="28">
        <v>10.868970251199707</v>
      </c>
      <c r="H31" s="28">
        <v>10.600497244635255</v>
      </c>
      <c r="I31" s="28">
        <v>6.6005430220812</v>
      </c>
      <c r="J31" s="29">
        <v>18.808389080235973</v>
      </c>
      <c r="K31" s="28">
        <v>14.350084419148768</v>
      </c>
      <c r="L31" s="28">
        <v>12.777642468747402</v>
      </c>
      <c r="M31" s="28">
        <v>11.774548484913611</v>
      </c>
      <c r="N31" s="29">
        <v>11.080769086724386</v>
      </c>
      <c r="O31" s="28">
        <v>13.93184328985542</v>
      </c>
      <c r="P31" s="28">
        <v>7.9889055612287141</v>
      </c>
      <c r="Q31" s="28">
        <v>6.2879679208178416</v>
      </c>
      <c r="R31" s="29">
        <v>9.1768068073958453</v>
      </c>
      <c r="S31" s="28">
        <v>13.139707087417468</v>
      </c>
      <c r="T31" s="28">
        <v>9.9139969496092739</v>
      </c>
      <c r="U31" s="28">
        <v>7.5657748473214967</v>
      </c>
    </row>
    <row r="32" spans="1:21">
      <c r="A32" s="151" t="s">
        <v>105</v>
      </c>
      <c r="B32" s="29">
        <v>3.1091886373501012</v>
      </c>
      <c r="C32" s="28">
        <v>2.0395154032149816</v>
      </c>
      <c r="D32" s="28">
        <v>1.0073478077055327</v>
      </c>
      <c r="E32" s="28">
        <v>0.92007252880410095</v>
      </c>
      <c r="F32" s="29">
        <v>10.462194085279883</v>
      </c>
      <c r="G32" s="28">
        <v>10.903564330661837</v>
      </c>
      <c r="H32" s="28">
        <v>9.1473248309959398</v>
      </c>
      <c r="I32" s="28">
        <v>6.4606672038101634</v>
      </c>
      <c r="J32" s="29">
        <v>20.480048076388325</v>
      </c>
      <c r="K32" s="28">
        <v>12.751258571966046</v>
      </c>
      <c r="L32" s="28">
        <v>10.701554240802858</v>
      </c>
      <c r="M32" s="28">
        <v>10.156371027312858</v>
      </c>
      <c r="N32" s="29">
        <v>14.11528247817623</v>
      </c>
      <c r="O32" s="28">
        <v>12.959945337012055</v>
      </c>
      <c r="P32" s="28">
        <v>7.0870401128264202</v>
      </c>
      <c r="Q32" s="28">
        <v>5.9999044879703662</v>
      </c>
      <c r="R32" s="29">
        <v>12.313359847693881</v>
      </c>
      <c r="S32" s="28">
        <v>11.707635482606635</v>
      </c>
      <c r="T32" s="28">
        <v>8.5037596453474453</v>
      </c>
      <c r="U32" s="28">
        <v>7.2006363487896961</v>
      </c>
    </row>
    <row r="33" spans="1:21">
      <c r="A33" s="151" t="s">
        <v>106</v>
      </c>
      <c r="B33" s="29">
        <v>3.1960325769275566</v>
      </c>
      <c r="C33" s="28">
        <v>3.272542378863768</v>
      </c>
      <c r="D33" s="28">
        <v>1.7215848127371796</v>
      </c>
      <c r="E33" s="28">
        <v>2.3772427276756178</v>
      </c>
      <c r="F33" s="29">
        <v>8.7829551114574222</v>
      </c>
      <c r="G33" s="28">
        <v>11.24074745275637</v>
      </c>
      <c r="H33" s="28">
        <v>11.51240490962695</v>
      </c>
      <c r="I33" s="28">
        <v>6.9397717150205427</v>
      </c>
      <c r="J33" s="29">
        <v>19.925357730502256</v>
      </c>
      <c r="K33" s="28">
        <v>13.043609769460041</v>
      </c>
      <c r="L33" s="28">
        <v>12.827038450951973</v>
      </c>
      <c r="M33" s="28">
        <v>11.116767350926365</v>
      </c>
      <c r="N33" s="29">
        <v>12.254599628895695</v>
      </c>
      <c r="O33" s="28">
        <v>11.209986480482966</v>
      </c>
      <c r="P33" s="28">
        <v>7.8457676645893191</v>
      </c>
      <c r="Q33" s="28">
        <v>5.6700449861068192</v>
      </c>
      <c r="R33" s="29">
        <v>10.751075099978609</v>
      </c>
      <c r="S33" s="28">
        <v>11.940622463552627</v>
      </c>
      <c r="T33" s="28">
        <v>9.9365462750244085</v>
      </c>
      <c r="U33" s="28">
        <v>7.5826477685904239</v>
      </c>
    </row>
    <row r="34" spans="1:21">
      <c r="A34" s="151" t="s">
        <v>107</v>
      </c>
      <c r="B34" s="29">
        <v>7.3177293651415818</v>
      </c>
      <c r="C34" s="28">
        <v>6.8402452433984546</v>
      </c>
      <c r="D34" s="28">
        <v>5.0715993322550554</v>
      </c>
      <c r="E34" s="28">
        <v>4.4694793554701633</v>
      </c>
      <c r="F34" s="29">
        <v>9.6674475698278446</v>
      </c>
      <c r="G34" s="28">
        <v>12.754614041810358</v>
      </c>
      <c r="H34" s="28">
        <v>11.850796218405453</v>
      </c>
      <c r="I34" s="28">
        <v>9.0770019908688813</v>
      </c>
      <c r="J34" s="29">
        <v>17.911965269416257</v>
      </c>
      <c r="K34" s="28">
        <v>14.070784399441965</v>
      </c>
      <c r="L34" s="28">
        <v>13.613558439005535</v>
      </c>
      <c r="M34" s="28">
        <v>14.708175565947707</v>
      </c>
      <c r="N34" s="29">
        <v>14.003555958622318</v>
      </c>
      <c r="O34" s="28">
        <v>12.516185298992646</v>
      </c>
      <c r="P34" s="28">
        <v>8.3893001305524937</v>
      </c>
      <c r="Q34" s="28">
        <v>7.7154808299559026</v>
      </c>
      <c r="R34" s="29">
        <v>11.418479513336619</v>
      </c>
      <c r="S34" s="28">
        <v>13.07951196001407</v>
      </c>
      <c r="T34" s="28">
        <v>10.44937167670215</v>
      </c>
      <c r="U34" s="28">
        <v>9.9114716590124772</v>
      </c>
    </row>
    <row r="35" spans="1:21">
      <c r="A35" s="151" t="s">
        <v>108</v>
      </c>
      <c r="B35" s="29">
        <v>4.102068438368625</v>
      </c>
      <c r="C35" s="28">
        <v>3.5671222755745498</v>
      </c>
      <c r="D35" s="28">
        <v>1.9220872932668547</v>
      </c>
      <c r="E35" s="28">
        <v>2.6852886219973748</v>
      </c>
      <c r="F35" s="29">
        <v>6.5683075671508009</v>
      </c>
      <c r="G35" s="28">
        <v>10.351429236681337</v>
      </c>
      <c r="H35" s="28">
        <v>11.176552895852568</v>
      </c>
      <c r="I35" s="28">
        <v>7.9648630122721666</v>
      </c>
      <c r="J35" s="29">
        <v>17.914643755371934</v>
      </c>
      <c r="K35" s="28">
        <v>14.158286357549827</v>
      </c>
      <c r="L35" s="28">
        <v>14.453652143927318</v>
      </c>
      <c r="M35" s="28">
        <v>13.713938078595692</v>
      </c>
      <c r="N35" s="29">
        <v>10.315910038270911</v>
      </c>
      <c r="O35" s="28">
        <v>11.71123457807913</v>
      </c>
      <c r="P35" s="28">
        <v>7.5957609835255289</v>
      </c>
      <c r="Q35" s="28">
        <v>6.8619846958630548</v>
      </c>
      <c r="R35" s="29">
        <v>8.6446405395043975</v>
      </c>
      <c r="S35" s="28">
        <v>12.6183176820092</v>
      </c>
      <c r="T35" s="28">
        <v>10.194545785985891</v>
      </c>
      <c r="U35" s="28">
        <v>8.8878936483875197</v>
      </c>
    </row>
    <row r="36" spans="1:21">
      <c r="A36" s="151" t="s">
        <v>109</v>
      </c>
      <c r="B36" s="29">
        <v>2.5476563746414675</v>
      </c>
      <c r="C36" s="28">
        <v>2.9414328789148119</v>
      </c>
      <c r="D36" s="28">
        <v>1.4778740882328696</v>
      </c>
      <c r="E36" s="28">
        <v>2.5901026076392135</v>
      </c>
      <c r="F36" s="29">
        <v>6.4432701469673574</v>
      </c>
      <c r="G36" s="28">
        <v>8.5917301097053596</v>
      </c>
      <c r="H36" s="28">
        <v>9.9755744787096052</v>
      </c>
      <c r="I36" s="28">
        <v>7.8769499562518828</v>
      </c>
      <c r="J36" s="29">
        <v>15.673805662670153</v>
      </c>
      <c r="K36" s="28">
        <v>10.643401862949977</v>
      </c>
      <c r="L36" s="28">
        <v>10.036325272701264</v>
      </c>
      <c r="M36" s="28">
        <v>9.8342986824267467</v>
      </c>
      <c r="N36" s="29">
        <v>10.396701084155417</v>
      </c>
      <c r="O36" s="28">
        <v>10.862820407279743</v>
      </c>
      <c r="P36" s="28">
        <v>7.0582474750112008</v>
      </c>
      <c r="Q36" s="28">
        <v>7.1104260256948173</v>
      </c>
      <c r="R36" s="29">
        <v>8.2923969971274225</v>
      </c>
      <c r="S36" s="28">
        <v>9.981496434672799</v>
      </c>
      <c r="T36" s="28">
        <v>8.5220617182402787</v>
      </c>
      <c r="U36" s="28">
        <v>8.2146426039620337</v>
      </c>
    </row>
    <row r="37" spans="1:21">
      <c r="A37" s="151" t="s">
        <v>110</v>
      </c>
      <c r="B37" s="29">
        <v>2.6224413525331216</v>
      </c>
      <c r="C37" s="28">
        <v>1.6436947811041849</v>
      </c>
      <c r="D37" s="28">
        <v>0.89256844266666613</v>
      </c>
      <c r="E37" s="28">
        <v>1.0082177509902674</v>
      </c>
      <c r="F37" s="29">
        <v>8.6298832429898287</v>
      </c>
      <c r="G37" s="28">
        <v>9.4141269336357922</v>
      </c>
      <c r="H37" s="28">
        <v>8.3665042571709094</v>
      </c>
      <c r="I37" s="28">
        <v>6.7109841155566814</v>
      </c>
      <c r="J37" s="29">
        <v>12.619567706051814</v>
      </c>
      <c r="K37" s="28">
        <v>9.6338412354024907</v>
      </c>
      <c r="L37" s="28">
        <v>7.8211256645648168</v>
      </c>
      <c r="M37" s="28">
        <v>8.0298827653354117</v>
      </c>
      <c r="N37" s="29">
        <v>12.809813807398978</v>
      </c>
      <c r="O37" s="28">
        <v>10.618048189199165</v>
      </c>
      <c r="P37" s="28">
        <v>6.0193063154576221</v>
      </c>
      <c r="Q37" s="28">
        <v>5.3813768977183658</v>
      </c>
      <c r="R37" s="29">
        <v>9.7487083689204326</v>
      </c>
      <c r="S37" s="28">
        <v>9.5369076505841761</v>
      </c>
      <c r="T37" s="28">
        <v>6.9672705509841615</v>
      </c>
      <c r="U37" s="28">
        <v>6.6748433256111781</v>
      </c>
    </row>
    <row r="38" spans="1:21">
      <c r="A38" s="151" t="s">
        <v>111</v>
      </c>
      <c r="B38" s="29">
        <v>2.2811068559674124</v>
      </c>
      <c r="C38" s="28">
        <v>4.4529133251985833</v>
      </c>
      <c r="D38" s="28">
        <v>2.3912789516185149</v>
      </c>
      <c r="E38" s="28">
        <v>2.0677001874812975</v>
      </c>
      <c r="F38" s="29">
        <v>5.5456602146165288</v>
      </c>
      <c r="G38" s="28">
        <v>11.293778782773433</v>
      </c>
      <c r="H38" s="28">
        <v>9.0986595836883915</v>
      </c>
      <c r="I38" s="28">
        <v>5.0692002902838569</v>
      </c>
      <c r="J38" s="29">
        <v>7.3616926523688413</v>
      </c>
      <c r="K38" s="28">
        <v>12.771172573299783</v>
      </c>
      <c r="L38" s="28">
        <v>11.816503423663759</v>
      </c>
      <c r="M38" s="28">
        <v>12.026017096465143</v>
      </c>
      <c r="N38" s="29">
        <v>4.5908515057668815</v>
      </c>
      <c r="O38" s="28">
        <v>8.8051084009580372</v>
      </c>
      <c r="P38" s="28">
        <v>4.5992640490054564</v>
      </c>
      <c r="Q38" s="28">
        <v>4.3808075080502507</v>
      </c>
      <c r="R38" s="29">
        <v>5.5359586888905197</v>
      </c>
      <c r="S38" s="28">
        <v>11.012463669573277</v>
      </c>
      <c r="T38" s="28">
        <v>7.3558416955881363</v>
      </c>
      <c r="U38" s="28">
        <v>6.2737254933125124</v>
      </c>
    </row>
    <row r="39" spans="1:21">
      <c r="A39" s="151" t="s">
        <v>112</v>
      </c>
      <c r="B39" s="29">
        <v>1.2882716288341614</v>
      </c>
      <c r="C39" s="28">
        <v>0.90087925518659506</v>
      </c>
      <c r="D39" s="28">
        <v>1.2735206352942436</v>
      </c>
      <c r="E39" s="28">
        <v>1.2061333746545957</v>
      </c>
      <c r="F39" s="29">
        <v>5.2143873411905028</v>
      </c>
      <c r="G39" s="28">
        <v>7.4476404199307842</v>
      </c>
      <c r="H39" s="28">
        <v>9.2748999576754301</v>
      </c>
      <c r="I39" s="28">
        <v>6.3675221079293545</v>
      </c>
      <c r="J39" s="29">
        <v>11.456147631192067</v>
      </c>
      <c r="K39" s="28">
        <v>8.5928887689935891</v>
      </c>
      <c r="L39" s="28">
        <v>8.8091129522053215</v>
      </c>
      <c r="M39" s="28">
        <v>9.5118804112679083</v>
      </c>
      <c r="N39" s="29">
        <v>7.2568466590017842</v>
      </c>
      <c r="O39" s="28">
        <v>8.4486642167956045</v>
      </c>
      <c r="P39" s="28">
        <v>5.5423553698341861</v>
      </c>
      <c r="Q39" s="28">
        <v>4.6226376060920931</v>
      </c>
      <c r="R39" s="29">
        <v>6.3549046979648773</v>
      </c>
      <c r="S39" s="28">
        <v>7.889681013876479</v>
      </c>
      <c r="T39" s="28">
        <v>7.1700688091752562</v>
      </c>
      <c r="U39" s="28">
        <v>6.6356613278560959</v>
      </c>
    </row>
    <row r="40" spans="1:21" s="45" customFormat="1">
      <c r="A40" s="153" t="s">
        <v>113</v>
      </c>
      <c r="B40" s="156">
        <v>1.9033384522055257</v>
      </c>
      <c r="C40" s="154">
        <v>1.035677178287413</v>
      </c>
      <c r="D40" s="154">
        <v>0.58405018235607553</v>
      </c>
      <c r="E40" s="154">
        <v>0.94988431554108799</v>
      </c>
      <c r="F40" s="156">
        <v>4.1121274186364509</v>
      </c>
      <c r="G40" s="154">
        <v>6.7493111362826275</v>
      </c>
      <c r="H40" s="154">
        <v>0</v>
      </c>
      <c r="I40" s="154">
        <v>2.460244320652837</v>
      </c>
      <c r="J40" s="156">
        <v>9.5730951241072741</v>
      </c>
      <c r="K40" s="154">
        <v>6.7520667741072975</v>
      </c>
      <c r="L40" s="154">
        <v>7.523834140169865</v>
      </c>
      <c r="M40" s="154">
        <v>4.2849362623569549</v>
      </c>
      <c r="N40" s="156">
        <v>5.7569291351714851</v>
      </c>
      <c r="O40" s="154">
        <v>5.9314204808284625</v>
      </c>
      <c r="P40" s="154">
        <v>4.3142546534494741</v>
      </c>
      <c r="Q40" s="154">
        <v>1.5668719801073709</v>
      </c>
      <c r="R40" s="156">
        <v>4.9937402706259952</v>
      </c>
      <c r="S40" s="154">
        <v>6.2950661273941151</v>
      </c>
      <c r="T40" s="154">
        <v>5.4816447894747782</v>
      </c>
      <c r="U40" s="154">
        <v>2.6195883328784584</v>
      </c>
    </row>
    <row r="41" spans="1:21" s="35" customFormat="1">
      <c r="B41" s="266" t="s">
        <v>69</v>
      </c>
      <c r="C41" s="267"/>
      <c r="D41" s="267"/>
      <c r="E41" s="267"/>
      <c r="F41" s="266" t="s">
        <v>70</v>
      </c>
      <c r="G41" s="267"/>
      <c r="H41" s="267"/>
      <c r="I41" s="267"/>
      <c r="J41" s="266" t="s">
        <v>71</v>
      </c>
      <c r="K41" s="267"/>
      <c r="L41" s="267"/>
      <c r="M41" s="267"/>
      <c r="N41" s="266" t="s">
        <v>72</v>
      </c>
      <c r="O41" s="267"/>
      <c r="P41" s="267"/>
      <c r="Q41" s="267"/>
      <c r="R41" s="266" t="s">
        <v>73</v>
      </c>
      <c r="S41" s="267"/>
      <c r="T41" s="267"/>
      <c r="U41" s="267"/>
    </row>
    <row r="42" spans="1:21">
      <c r="B42" s="263" t="s">
        <v>74</v>
      </c>
      <c r="C42" s="264"/>
      <c r="D42" s="264"/>
      <c r="E42" s="264"/>
      <c r="F42" s="263" t="s">
        <v>74</v>
      </c>
      <c r="G42" s="264"/>
      <c r="H42" s="264"/>
      <c r="I42" s="264"/>
      <c r="J42" s="263" t="s">
        <v>74</v>
      </c>
      <c r="K42" s="264"/>
      <c r="L42" s="264"/>
      <c r="M42" s="264"/>
      <c r="N42" s="263" t="s">
        <v>74</v>
      </c>
      <c r="O42" s="264"/>
      <c r="P42" s="264"/>
      <c r="Q42" s="264"/>
      <c r="R42" s="263" t="s">
        <v>74</v>
      </c>
      <c r="S42" s="264"/>
      <c r="T42" s="264"/>
      <c r="U42" s="264"/>
    </row>
    <row r="43" spans="1:21" s="45" customFormat="1">
      <c r="B43" s="155" t="s">
        <v>75</v>
      </c>
      <c r="C43" s="152" t="s">
        <v>76</v>
      </c>
      <c r="D43" s="152" t="s">
        <v>77</v>
      </c>
      <c r="E43" s="152" t="s">
        <v>78</v>
      </c>
      <c r="F43" s="155" t="s">
        <v>75</v>
      </c>
      <c r="G43" s="152" t="s">
        <v>76</v>
      </c>
      <c r="H43" s="152" t="s">
        <v>77</v>
      </c>
      <c r="I43" s="152" t="s">
        <v>78</v>
      </c>
      <c r="J43" s="155" t="s">
        <v>75</v>
      </c>
      <c r="K43" s="152" t="s">
        <v>76</v>
      </c>
      <c r="L43" s="152" t="s">
        <v>77</v>
      </c>
      <c r="M43" s="152" t="s">
        <v>78</v>
      </c>
      <c r="N43" s="155" t="s">
        <v>75</v>
      </c>
      <c r="O43" s="152" t="s">
        <v>76</v>
      </c>
      <c r="P43" s="152" t="s">
        <v>77</v>
      </c>
      <c r="Q43" s="152" t="s">
        <v>78</v>
      </c>
      <c r="R43" s="155" t="s">
        <v>75</v>
      </c>
      <c r="S43" s="152" t="s">
        <v>76</v>
      </c>
      <c r="T43" s="152" t="s">
        <v>77</v>
      </c>
      <c r="U43" s="152" t="s">
        <v>78</v>
      </c>
    </row>
    <row r="44" spans="1:21">
      <c r="A44" s="150" t="s">
        <v>75</v>
      </c>
      <c r="B44" s="126">
        <f>CORREL(B$6:B$40,$B$6:$B$40)</f>
        <v>1</v>
      </c>
      <c r="C44" s="5">
        <f>CORREL(C$6:C$40,$B$6:$B$40)</f>
        <v>0.84567324680800871</v>
      </c>
      <c r="D44" s="5">
        <f>CORREL(D$6:D$40,$B$6:$B$40)</f>
        <v>0.7937406886966506</v>
      </c>
      <c r="E44" s="5">
        <f>CORREL(E$6:E$40,$B$6:$B$40)</f>
        <v>0.66793351920259225</v>
      </c>
      <c r="F44" s="126">
        <f>CORREL(F$6:F$40,$F$6:$F$40)</f>
        <v>1</v>
      </c>
      <c r="G44" s="5">
        <f>CORREL(G$6:G$40,$F$6:$F$40)</f>
        <v>0.81670658676796259</v>
      </c>
      <c r="H44" s="5">
        <f>CORREL(H$6:H$40,$F$6:$F$40)</f>
        <v>0.74944879504225781</v>
      </c>
      <c r="I44" s="5">
        <f>CORREL(I$6:I$40,$F$6:$F$40)</f>
        <v>0.60915631983108398</v>
      </c>
      <c r="J44" s="126">
        <f>CORREL(J$6:J$40,$J$6:$J$40)</f>
        <v>1.0000000000000002</v>
      </c>
      <c r="K44" s="5">
        <f>CORREL(K$6:K$40,$J$6:$J$40)</f>
        <v>0.79896340664820276</v>
      </c>
      <c r="L44" s="5">
        <f>CORREL(L$6:L$40,$J$6:$J$40)</f>
        <v>0.79001503383653637</v>
      </c>
      <c r="M44" s="5">
        <f>CORREL(M$6:M$40,$J$6:$J$40)</f>
        <v>0.57076590452932963</v>
      </c>
      <c r="N44" s="126">
        <f>CORREL(N$6:N$40,$N$6:$N$40)</f>
        <v>1</v>
      </c>
      <c r="O44" s="5">
        <f>CORREL(O$6:O$40,$N$6:$N$40)</f>
        <v>0.80241973292442115</v>
      </c>
      <c r="P44" s="5">
        <f>CORREL(P$6:P$40,$N$6:$N$40)</f>
        <v>0.74410787056494143</v>
      </c>
      <c r="Q44" s="5">
        <f>CORREL(Q$6:Q$40,$N$6:$N$40)</f>
        <v>0.63014403708190991</v>
      </c>
      <c r="R44" s="126">
        <f>CORREL(R$6:R$40,$R$6:$R$40)</f>
        <v>1</v>
      </c>
      <c r="S44" s="5">
        <f>CORREL(S$6:S$40,$R$6:$R$40)</f>
        <v>0.83157763029956855</v>
      </c>
      <c r="T44" s="5">
        <f>CORREL(T$6:T$40,$R$6:$R$40)</f>
        <v>0.79533111506512144</v>
      </c>
      <c r="U44" s="5">
        <f>CORREL(U$6:U$40,$R$6:$R$40)</f>
        <v>0.66195236064997731</v>
      </c>
    </row>
    <row r="45" spans="1:21">
      <c r="A45" s="150" t="s">
        <v>76</v>
      </c>
      <c r="B45" s="126">
        <f>CORREL(B$6:B$40,$C$6:$C$40)</f>
        <v>0.84567324680800871</v>
      </c>
      <c r="C45" s="5">
        <f>CORREL(C$6:C$40,$C$6:$C$40)</f>
        <v>1</v>
      </c>
      <c r="D45" s="5">
        <f>CORREL(D$6:D$40,$C$6:$C$40)</f>
        <v>0.96588007031331335</v>
      </c>
      <c r="E45" s="5">
        <f>CORREL(E$6:E$40,$C$6:$C$40)</f>
        <v>0.87716052145073475</v>
      </c>
      <c r="F45" s="126">
        <f>CORREL(F$6:F$40,$G$6:$G$40)</f>
        <v>0.81670658676796259</v>
      </c>
      <c r="G45" s="5">
        <f>CORREL(G$6:G$40,$G$6:$G$40)</f>
        <v>1</v>
      </c>
      <c r="H45" s="5">
        <f>CORREL(H$6:H$40,$G$6:$G$40)</f>
        <v>0.85944182524392654</v>
      </c>
      <c r="I45" s="5">
        <f>CORREL(I$6:I$40,$G$6:$G$40)</f>
        <v>0.64329159371756239</v>
      </c>
      <c r="J45" s="126">
        <f>CORREL(J$6:J$40,$K$6:$K$40)</f>
        <v>0.79896340664820276</v>
      </c>
      <c r="K45" s="5">
        <f>CORREL(K$6:K$40,$K$6:$K$40)</f>
        <v>1</v>
      </c>
      <c r="L45" s="5">
        <f>CORREL(L$6:L$40,$K$6:$K$40)</f>
        <v>0.95527906449186795</v>
      </c>
      <c r="M45" s="5">
        <f>CORREL(M$6:M$40,$K$6:$K$40)</f>
        <v>0.84774123524670908</v>
      </c>
      <c r="N45" s="126">
        <f>CORREL(N$6:N$40,$O$6:$O$40)</f>
        <v>0.80241973292442115</v>
      </c>
      <c r="O45" s="5">
        <f>CORREL(O$6:O$40,$O$6:$O$40)</f>
        <v>1</v>
      </c>
      <c r="P45" s="5">
        <f>CORREL(P$6:P$40,$O$6:$O$40)</f>
        <v>0.92480564305925173</v>
      </c>
      <c r="Q45" s="5">
        <f>CORREL(Q$6:Q$40,$O$6:$O$40)</f>
        <v>0.82167559240217647</v>
      </c>
      <c r="R45" s="126">
        <f>CORREL(R$6:R$40,$S$6:$S$40)</f>
        <v>0.83157763029956855</v>
      </c>
      <c r="S45" s="5">
        <f>CORREL(S$6:S$40,$S$6:$S$40)</f>
        <v>0.99999999999999989</v>
      </c>
      <c r="T45" s="5">
        <f>CORREL(T$6:T$40,$S$6:$S$40)</f>
        <v>0.92630868181120629</v>
      </c>
      <c r="U45" s="5">
        <f>CORREL(U$6:U$40,$S$6:$S$40)</f>
        <v>0.74702990214226705</v>
      </c>
    </row>
    <row r="46" spans="1:21">
      <c r="A46" s="150" t="s">
        <v>77</v>
      </c>
      <c r="B46" s="126">
        <f>CORREL(B$6:B$40,$D$6:$D$40)</f>
        <v>0.7937406886966506</v>
      </c>
      <c r="C46" s="5">
        <f>CORREL(C$6:C$40,$D$6:$D$40)</f>
        <v>0.96588007031331335</v>
      </c>
      <c r="D46" s="5">
        <f>CORREL(D$6:D$40,$D$6:$D$40)</f>
        <v>1</v>
      </c>
      <c r="E46" s="5">
        <f>CORREL(E$6:E$40,$D$6:$D$40)</f>
        <v>0.92116253540312942</v>
      </c>
      <c r="F46" s="126">
        <f>CORREL(F$6:F$40,$H$6:$H$40)</f>
        <v>0.74944879504225781</v>
      </c>
      <c r="G46" s="5">
        <f>CORREL(G$6:G$40,$H$6:$H$40)</f>
        <v>0.85944182524392654</v>
      </c>
      <c r="H46" s="5">
        <f>CORREL(H$6:H$40,$H$6:$H$40)</f>
        <v>0.99999999999999989</v>
      </c>
      <c r="I46" s="5">
        <f>CORREL(I$6:I$40,$H$6:$H$40)</f>
        <v>0.77206140405315682</v>
      </c>
      <c r="J46" s="126">
        <f>CORREL(J$6:J$40,$L$6:$L$40)</f>
        <v>0.79001503383653637</v>
      </c>
      <c r="K46" s="5">
        <f>CORREL(K$6:K$40,$L$6:$L$40)</f>
        <v>0.95527906449186795</v>
      </c>
      <c r="L46" s="5">
        <f>CORREL(L$6:L$40,$L$6:$L$40)</f>
        <v>1</v>
      </c>
      <c r="M46" s="5">
        <f>CORREL(M$6:M$40,$L$6:$L$40)</f>
        <v>0.83362297162927268</v>
      </c>
      <c r="N46" s="126">
        <f>CORREL(N$6:N$40,$P$6:$P$40)</f>
        <v>0.74410787056494143</v>
      </c>
      <c r="O46" s="5">
        <f>CORREL(O$6:O$40,$P$6:$P$40)</f>
        <v>0.92480564305925173</v>
      </c>
      <c r="P46" s="5">
        <f>CORREL(P$6:P$40,$P$6:$P$40)</f>
        <v>1</v>
      </c>
      <c r="Q46" s="5">
        <f>CORREL(Q$6:Q$40,$P$6:$P$40)</f>
        <v>0.82365827029911132</v>
      </c>
      <c r="R46" s="126">
        <f>CORREL(R$6:R$40,$T$6:$T$40)</f>
        <v>0.79533111506512144</v>
      </c>
      <c r="S46" s="5">
        <f>CORREL(S$6:S$40,$T$6:$T$40)</f>
        <v>0.92630868181120629</v>
      </c>
      <c r="T46" s="5">
        <f>CORREL(T$6:T$40,$T$6:$T$40)</f>
        <v>1</v>
      </c>
      <c r="U46" s="5">
        <f>CORREL(U$6:U$40,$T$6:$T$40)</f>
        <v>0.79757278477952565</v>
      </c>
    </row>
    <row r="47" spans="1:21">
      <c r="A47" s="150" t="s">
        <v>78</v>
      </c>
      <c r="B47" s="126">
        <f>CORREL(B$6:B$40,$E$6:$E$40)</f>
        <v>0.66793351920259225</v>
      </c>
      <c r="C47" s="5">
        <f>CORREL(C$6:C$40,$E$6:$E$40)</f>
        <v>0.87716052145073475</v>
      </c>
      <c r="D47" s="5">
        <f>CORREL(D$6:D$40,$E$6:$E$40)</f>
        <v>0.92116253540312942</v>
      </c>
      <c r="E47" s="5">
        <f>CORREL(E$6:E$40,$E$6:$E$40)</f>
        <v>1</v>
      </c>
      <c r="F47" s="126">
        <f>CORREL(F$6:F$40,$I$6:$I$40)</f>
        <v>0.60915631983108398</v>
      </c>
      <c r="G47" s="5">
        <f>CORREL(G$6:G$40,$I$6:$I$40)</f>
        <v>0.64329159371756239</v>
      </c>
      <c r="H47" s="5">
        <f>CORREL(H$6:H$40,$I$6:$I$40)</f>
        <v>0.77206140405315682</v>
      </c>
      <c r="I47" s="5">
        <f>CORREL(I$6:I$40,$I$6:$I$40)</f>
        <v>1.0000000000000002</v>
      </c>
      <c r="J47" s="126">
        <f>CORREL(J$6:J$40,$M$6:$M$40)</f>
        <v>0.57076590452932963</v>
      </c>
      <c r="K47" s="5">
        <f>CORREL(K$6:K$40,$M$6:$M$40)</f>
        <v>0.84774123524670908</v>
      </c>
      <c r="L47" s="5">
        <f>CORREL(L$6:L$40,$M$6:$M$40)</f>
        <v>0.83362297162927268</v>
      </c>
      <c r="M47" s="5">
        <f>CORREL(M$6:M$40,$M$6:$M$40)</f>
        <v>1.0000000000000002</v>
      </c>
      <c r="N47" s="126">
        <f>CORREL(N$6:N$40,$Q$6:$Q$40)</f>
        <v>0.63014403708190991</v>
      </c>
      <c r="O47" s="5">
        <f>CORREL(O$6:O$40,$Q$6:$Q$40)</f>
        <v>0.82167559240217647</v>
      </c>
      <c r="P47" s="5">
        <f>CORREL(P$6:P$40,$Q$6:$Q$40)</f>
        <v>0.82365827029911132</v>
      </c>
      <c r="Q47" s="5">
        <f>CORREL(Q$6:Q$40,$Q$6:$Q$40)</f>
        <v>0.99999999999999978</v>
      </c>
      <c r="R47" s="126">
        <f>CORREL(R$6:R$40,$U$6:$U$40)</f>
        <v>0.66195236064997731</v>
      </c>
      <c r="S47" s="5">
        <f>CORREL(S$6:S$40,$U$6:$U$40)</f>
        <v>0.74702990214226705</v>
      </c>
      <c r="T47" s="5">
        <f>CORREL(T$6:T$40,$U$6:$U$40)</f>
        <v>0.79757278477952565</v>
      </c>
      <c r="U47" s="5">
        <f>CORREL(U$6:U$40,$U$6:$U$40)</f>
        <v>1</v>
      </c>
    </row>
  </sheetData>
  <mergeCells count="20">
    <mergeCell ref="B42:E42"/>
    <mergeCell ref="F42:I42"/>
    <mergeCell ref="J42:M42"/>
    <mergeCell ref="N42:Q42"/>
    <mergeCell ref="R42:U42"/>
    <mergeCell ref="R4:U4"/>
    <mergeCell ref="B41:E41"/>
    <mergeCell ref="F41:I41"/>
    <mergeCell ref="J41:M41"/>
    <mergeCell ref="N41:Q41"/>
    <mergeCell ref="R41:U41"/>
    <mergeCell ref="B4:E4"/>
    <mergeCell ref="F4:I4"/>
    <mergeCell ref="J4:M4"/>
    <mergeCell ref="N4:Q4"/>
    <mergeCell ref="B3:E3"/>
    <mergeCell ref="F3:I3"/>
    <mergeCell ref="J3:M3"/>
    <mergeCell ref="N3:Q3"/>
    <mergeCell ref="R3: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8"/>
  <sheetViews>
    <sheetView workbookViewId="0"/>
  </sheetViews>
  <sheetFormatPr defaultRowHeight="15"/>
  <sheetData>
    <row r="1" spans="1:3">
      <c r="A1" s="236" t="s">
        <v>855</v>
      </c>
    </row>
    <row r="3" spans="1:3">
      <c r="A3" t="s">
        <v>0</v>
      </c>
      <c r="B3" t="s">
        <v>1</v>
      </c>
      <c r="C3" t="s">
        <v>2</v>
      </c>
    </row>
    <row r="4" spans="1:3">
      <c r="A4" t="s">
        <v>3</v>
      </c>
      <c r="B4">
        <v>9.8877000000000007E-2</v>
      </c>
      <c r="C4">
        <v>0.12166100000000001</v>
      </c>
    </row>
    <row r="5" spans="1:3">
      <c r="A5" t="s">
        <v>4</v>
      </c>
      <c r="B5">
        <v>0.221889</v>
      </c>
      <c r="C5">
        <v>0.16614599999999999</v>
      </c>
    </row>
    <row r="6" spans="1:3">
      <c r="A6" t="s">
        <v>5</v>
      </c>
      <c r="B6">
        <v>0.16247800000000001</v>
      </c>
      <c r="C6">
        <v>0.204541</v>
      </c>
    </row>
    <row r="7" spans="1:3">
      <c r="A7" t="s">
        <v>6</v>
      </c>
      <c r="B7">
        <v>0.123542</v>
      </c>
      <c r="C7">
        <v>0.165321</v>
      </c>
    </row>
    <row r="8" spans="1:3">
      <c r="A8" t="s">
        <v>7</v>
      </c>
      <c r="B8">
        <v>0.19414500000000001</v>
      </c>
      <c r="C8">
        <v>0.175284</v>
      </c>
    </row>
    <row r="9" spans="1:3">
      <c r="A9" t="s">
        <v>8</v>
      </c>
      <c r="B9">
        <v>0.11090800000000001</v>
      </c>
      <c r="C9">
        <v>9.4630000000000006E-2</v>
      </c>
    </row>
    <row r="10" spans="1:3">
      <c r="A10" t="s">
        <v>9</v>
      </c>
      <c r="B10">
        <v>0.23921200000000001</v>
      </c>
      <c r="C10">
        <v>0.20710999999999999</v>
      </c>
    </row>
    <row r="11" spans="1:3">
      <c r="A11" t="s">
        <v>10</v>
      </c>
      <c r="B11">
        <v>0.21474499999999999</v>
      </c>
      <c r="C11">
        <v>0.16044900000000001</v>
      </c>
    </row>
    <row r="12" spans="1:3">
      <c r="A12" t="s">
        <v>11</v>
      </c>
      <c r="B12">
        <v>0.133604</v>
      </c>
      <c r="C12">
        <v>0.133905</v>
      </c>
    </row>
    <row r="13" spans="1:3">
      <c r="A13" t="s">
        <v>12</v>
      </c>
      <c r="B13">
        <v>0.24775</v>
      </c>
      <c r="C13">
        <v>0.23783899999999999</v>
      </c>
    </row>
    <row r="14" spans="1:3">
      <c r="A14" t="s">
        <v>13</v>
      </c>
      <c r="B14">
        <v>9.1488E-2</v>
      </c>
      <c r="C14">
        <v>7.4054999999999996E-2</v>
      </c>
    </row>
    <row r="15" spans="1:3">
      <c r="A15" t="s">
        <v>14</v>
      </c>
      <c r="B15">
        <v>0.17330200000000001</v>
      </c>
      <c r="C15">
        <v>0.20476800000000001</v>
      </c>
    </row>
    <row r="16" spans="1:3">
      <c r="A16" t="s">
        <v>15</v>
      </c>
      <c r="B16">
        <v>8.6271E-2</v>
      </c>
      <c r="C16">
        <v>0.100799</v>
      </c>
    </row>
    <row r="17" spans="1:3">
      <c r="A17" t="s">
        <v>16</v>
      </c>
      <c r="B17">
        <v>0.28120400000000001</v>
      </c>
      <c r="C17">
        <v>0.249718</v>
      </c>
    </row>
    <row r="18" spans="1:3">
      <c r="A18" t="s">
        <v>17</v>
      </c>
      <c r="B18">
        <v>0.23017099999999999</v>
      </c>
      <c r="C18">
        <v>0.22928599999999999</v>
      </c>
    </row>
    <row r="19" spans="1:3">
      <c r="A19" t="s">
        <v>18</v>
      </c>
      <c r="B19">
        <v>7.7843999999999997E-2</v>
      </c>
      <c r="C19">
        <v>7.4279999999999999E-2</v>
      </c>
    </row>
    <row r="20" spans="1:3">
      <c r="A20" t="s">
        <v>19</v>
      </c>
      <c r="B20">
        <v>0.15779599999999999</v>
      </c>
      <c r="C20">
        <v>0.20363700000000001</v>
      </c>
    </row>
    <row r="21" spans="1:3">
      <c r="A21" t="s">
        <v>20</v>
      </c>
      <c r="B21">
        <v>0.213481</v>
      </c>
      <c r="C21">
        <v>0.17896699999999999</v>
      </c>
    </row>
    <row r="22" spans="1:3">
      <c r="A22" t="s">
        <v>21</v>
      </c>
      <c r="B22">
        <v>7.3544999999999999E-2</v>
      </c>
      <c r="C22">
        <v>9.4805E-2</v>
      </c>
    </row>
    <row r="23" spans="1:3">
      <c r="A23" t="s">
        <v>22</v>
      </c>
      <c r="B23">
        <v>0.22911599999999999</v>
      </c>
      <c r="C23">
        <v>0.230797</v>
      </c>
    </row>
    <row r="24" spans="1:3">
      <c r="A24" t="s">
        <v>23</v>
      </c>
      <c r="B24">
        <v>0.15293899999999999</v>
      </c>
      <c r="C24">
        <v>0.15731100000000001</v>
      </c>
    </row>
    <row r="25" spans="1:3">
      <c r="A25" t="s">
        <v>24</v>
      </c>
      <c r="B25">
        <v>0.18197099999999999</v>
      </c>
      <c r="C25">
        <v>0.16567599999999999</v>
      </c>
    </row>
    <row r="26" spans="1:3">
      <c r="A26" t="s">
        <v>25</v>
      </c>
      <c r="B26">
        <v>0.13222</v>
      </c>
      <c r="C26">
        <v>8.1323999999999994E-2</v>
      </c>
    </row>
    <row r="27" spans="1:3">
      <c r="A27" t="s">
        <v>26</v>
      </c>
      <c r="B27">
        <v>0.14738799999999999</v>
      </c>
      <c r="C27">
        <v>9.2459E-2</v>
      </c>
    </row>
    <row r="28" spans="1:3">
      <c r="A28" t="s">
        <v>27</v>
      </c>
      <c r="B28">
        <v>0.2011</v>
      </c>
      <c r="C28">
        <v>0.23890600000000001</v>
      </c>
    </row>
    <row r="29" spans="1:3">
      <c r="A29" t="s">
        <v>28</v>
      </c>
      <c r="B29">
        <v>0.11726</v>
      </c>
      <c r="C29">
        <v>0.12224400000000001</v>
      </c>
    </row>
    <row r="30" spans="1:3">
      <c r="A30" t="s">
        <v>29</v>
      </c>
      <c r="B30">
        <v>0.18951200000000001</v>
      </c>
      <c r="C30">
        <v>0.20440700000000001</v>
      </c>
    </row>
    <row r="31" spans="1:3">
      <c r="A31" t="s">
        <v>30</v>
      </c>
      <c r="B31">
        <v>4.3284000000000003E-2</v>
      </c>
      <c r="C31">
        <v>4.5310000000000003E-2</v>
      </c>
    </row>
    <row r="32" spans="1:3">
      <c r="A32" t="s">
        <v>31</v>
      </c>
      <c r="B32">
        <v>0.27520299999999998</v>
      </c>
      <c r="C32">
        <v>0.213115</v>
      </c>
    </row>
    <row r="33" spans="1:3">
      <c r="A33" t="s">
        <v>32</v>
      </c>
      <c r="B33">
        <v>0.24778700000000001</v>
      </c>
      <c r="C33">
        <v>0.24113100000000001</v>
      </c>
    </row>
    <row r="34" spans="1:3">
      <c r="A34" t="s">
        <v>33</v>
      </c>
      <c r="B34">
        <v>0.18465400000000001</v>
      </c>
      <c r="C34">
        <v>0.17641000000000001</v>
      </c>
    </row>
    <row r="35" spans="1:3">
      <c r="A35" t="s">
        <v>34</v>
      </c>
      <c r="B35">
        <v>0.21928300000000001</v>
      </c>
      <c r="C35">
        <v>0.247446</v>
      </c>
    </row>
    <row r="36" spans="1:3">
      <c r="A36" t="s">
        <v>35</v>
      </c>
      <c r="B36">
        <v>0.13155600000000001</v>
      </c>
      <c r="C36">
        <v>0.165605</v>
      </c>
    </row>
    <row r="37" spans="1:3">
      <c r="A37" t="s">
        <v>36</v>
      </c>
      <c r="B37">
        <v>0.25298900000000002</v>
      </c>
      <c r="C37">
        <v>0.25957200000000002</v>
      </c>
    </row>
    <row r="38" spans="1:3">
      <c r="A38" t="s">
        <v>37</v>
      </c>
      <c r="B38">
        <v>0.25263600000000003</v>
      </c>
      <c r="C38">
        <v>0.26158300000000001</v>
      </c>
    </row>
    <row r="39" spans="1:3">
      <c r="A39" t="s">
        <v>38</v>
      </c>
      <c r="B39">
        <v>0.26149299999999998</v>
      </c>
      <c r="C39">
        <v>0.27581699999999998</v>
      </c>
    </row>
    <row r="40" spans="1:3">
      <c r="A40" t="s">
        <v>39</v>
      </c>
      <c r="B40">
        <v>0.13067999999999999</v>
      </c>
      <c r="C40">
        <v>0.12745400000000001</v>
      </c>
    </row>
    <row r="41" spans="1:3">
      <c r="A41" t="s">
        <v>40</v>
      </c>
      <c r="B41">
        <v>0.244084</v>
      </c>
      <c r="C41">
        <v>0.25505499999999998</v>
      </c>
    </row>
    <row r="42" spans="1:3">
      <c r="A42" t="s">
        <v>41</v>
      </c>
      <c r="B42">
        <v>0.20516999999999999</v>
      </c>
      <c r="C42">
        <v>0.295686</v>
      </c>
    </row>
    <row r="43" spans="1:3">
      <c r="A43" t="s">
        <v>42</v>
      </c>
      <c r="B43">
        <v>0.21682299999999999</v>
      </c>
      <c r="C43">
        <v>0.16556699999999999</v>
      </c>
    </row>
    <row r="44" spans="1:3">
      <c r="A44" t="s">
        <v>43</v>
      </c>
      <c r="B44">
        <v>0.218199</v>
      </c>
      <c r="C44">
        <v>0.21762600000000001</v>
      </c>
    </row>
    <row r="45" spans="1:3">
      <c r="A45" t="s">
        <v>44</v>
      </c>
      <c r="B45">
        <v>0.17046500000000001</v>
      </c>
      <c r="C45">
        <v>0.15995100000000001</v>
      </c>
    </row>
    <row r="46" spans="1:3">
      <c r="A46" t="s">
        <v>45</v>
      </c>
      <c r="B46">
        <v>0.18004000000000001</v>
      </c>
      <c r="C46">
        <v>0.15746599999999999</v>
      </c>
    </row>
    <row r="47" spans="1:3">
      <c r="A47" t="s">
        <v>46</v>
      </c>
      <c r="B47">
        <v>8.3194000000000004E-2</v>
      </c>
      <c r="C47">
        <v>4.9363999999999998E-2</v>
      </c>
    </row>
    <row r="48" spans="1:3">
      <c r="A48" t="s">
        <v>47</v>
      </c>
      <c r="B48">
        <v>0.23939199999999999</v>
      </c>
      <c r="C48">
        <v>0.20342399999999999</v>
      </c>
    </row>
    <row r="49" spans="1:3">
      <c r="A49" t="s">
        <v>48</v>
      </c>
      <c r="B49">
        <v>0.24593000000000001</v>
      </c>
      <c r="C49">
        <v>0.277007</v>
      </c>
    </row>
    <row r="50" spans="1:3">
      <c r="A50" t="s">
        <v>49</v>
      </c>
      <c r="B50">
        <v>0.24887999999999999</v>
      </c>
      <c r="C50">
        <v>0.28335399999999999</v>
      </c>
    </row>
    <row r="51" spans="1:3">
      <c r="A51" t="s">
        <v>50</v>
      </c>
      <c r="B51">
        <v>0.34998699999999999</v>
      </c>
      <c r="C51">
        <v>0.32916400000000001</v>
      </c>
    </row>
    <row r="52" spans="1:3">
      <c r="A52" t="s">
        <v>51</v>
      </c>
      <c r="B52">
        <v>0.19090499999999999</v>
      </c>
      <c r="C52">
        <v>0.186473</v>
      </c>
    </row>
    <row r="53" spans="1:3">
      <c r="A53" t="s">
        <v>52</v>
      </c>
      <c r="B53">
        <v>0.230791</v>
      </c>
      <c r="C53">
        <v>0.25531999999999999</v>
      </c>
    </row>
    <row r="54" spans="1:3">
      <c r="A54" t="s">
        <v>53</v>
      </c>
      <c r="B54">
        <v>0.198243</v>
      </c>
      <c r="C54">
        <v>0.22476199999999999</v>
      </c>
    </row>
    <row r="55" spans="1:3">
      <c r="A55" t="s">
        <v>54</v>
      </c>
      <c r="B55">
        <v>0.25707999999999998</v>
      </c>
      <c r="C55">
        <v>0.23383699999999999</v>
      </c>
    </row>
    <row r="56" spans="1:3">
      <c r="A56" t="s">
        <v>55</v>
      </c>
      <c r="B56">
        <v>0.21832799999999999</v>
      </c>
      <c r="C56">
        <v>0.26009500000000002</v>
      </c>
    </row>
    <row r="57" spans="1:3">
      <c r="A57" t="s">
        <v>56</v>
      </c>
      <c r="B57">
        <v>0.14508099999999999</v>
      </c>
      <c r="C57">
        <v>0.124163</v>
      </c>
    </row>
    <row r="58" spans="1:3">
      <c r="A58" t="s">
        <v>57</v>
      </c>
      <c r="B58">
        <v>0.14316200000000001</v>
      </c>
      <c r="C58">
        <v>0.14891099999999999</v>
      </c>
    </row>
    <row r="59" spans="1:3">
      <c r="A59" t="s">
        <v>58</v>
      </c>
      <c r="B59">
        <v>0.256162</v>
      </c>
      <c r="C59">
        <v>0.26444299999999998</v>
      </c>
    </row>
    <row r="60" spans="1:3">
      <c r="A60" t="s">
        <v>59</v>
      </c>
      <c r="B60">
        <v>0.27582600000000002</v>
      </c>
      <c r="C60">
        <v>0.31704399999999999</v>
      </c>
    </row>
    <row r="61" spans="1:3">
      <c r="A61" t="s">
        <v>60</v>
      </c>
      <c r="B61">
        <v>0.281634</v>
      </c>
      <c r="C61">
        <v>0.246474</v>
      </c>
    </row>
    <row r="62" spans="1:3">
      <c r="A62" t="s">
        <v>61</v>
      </c>
      <c r="B62">
        <v>3.8511999999999998E-2</v>
      </c>
      <c r="C62">
        <v>5.1423000000000003E-2</v>
      </c>
    </row>
    <row r="63" spans="1:3">
      <c r="A63" t="s">
        <v>62</v>
      </c>
      <c r="B63">
        <v>0.24157500000000001</v>
      </c>
      <c r="C63">
        <v>0.25919700000000001</v>
      </c>
    </row>
    <row r="64" spans="1:3">
      <c r="A64" t="s">
        <v>63</v>
      </c>
      <c r="B64">
        <v>0.13364500000000001</v>
      </c>
      <c r="C64">
        <v>0.118933</v>
      </c>
    </row>
    <row r="65" spans="1:3">
      <c r="A65" t="s">
        <v>64</v>
      </c>
      <c r="B65">
        <v>0.134798</v>
      </c>
      <c r="C65">
        <v>0.166854</v>
      </c>
    </row>
    <row r="66" spans="1:3">
      <c r="A66" t="s">
        <v>65</v>
      </c>
      <c r="B66">
        <v>0.25283499999999998</v>
      </c>
      <c r="C66">
        <v>0.24962999999999999</v>
      </c>
    </row>
    <row r="67" spans="1:3">
      <c r="A67" t="s">
        <v>66</v>
      </c>
      <c r="B67">
        <v>0.25004999999999999</v>
      </c>
      <c r="C67">
        <v>0.260376</v>
      </c>
    </row>
    <row r="68" spans="1:3">
      <c r="A68" t="s">
        <v>67</v>
      </c>
      <c r="B68">
        <v>0.12979399999999999</v>
      </c>
      <c r="C68">
        <v>0.15510199999999999</v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H673"/>
  <sheetViews>
    <sheetView workbookViewId="0">
      <selection activeCell="B13" sqref="B13"/>
    </sheetView>
  </sheetViews>
  <sheetFormatPr defaultRowHeight="15"/>
  <cols>
    <col min="1" max="1" width="19.7109375" style="5" customWidth="1"/>
    <col min="2" max="2" width="45" style="5" customWidth="1"/>
    <col min="3" max="16384" width="9.140625" style="5"/>
  </cols>
  <sheetData>
    <row r="1" spans="1:8" ht="18" customHeight="1">
      <c r="A1" s="247" t="s">
        <v>898</v>
      </c>
    </row>
    <row r="3" spans="1:8" ht="36.75" customHeight="1">
      <c r="A3" s="208"/>
      <c r="B3" s="207"/>
      <c r="C3" s="207"/>
      <c r="D3" s="207"/>
      <c r="E3" s="207"/>
      <c r="F3" s="207"/>
      <c r="G3" s="316" t="s">
        <v>704</v>
      </c>
      <c r="H3" s="316"/>
    </row>
    <row r="4" spans="1:8" ht="24.75">
      <c r="A4" s="206" t="s">
        <v>114</v>
      </c>
      <c r="B4" s="206" t="s">
        <v>699</v>
      </c>
      <c r="C4" s="189" t="s">
        <v>700</v>
      </c>
      <c r="D4" s="189" t="s">
        <v>701</v>
      </c>
      <c r="E4" s="189" t="s">
        <v>702</v>
      </c>
      <c r="F4" s="189" t="s">
        <v>703</v>
      </c>
      <c r="G4" s="189" t="s">
        <v>707</v>
      </c>
      <c r="H4" s="189" t="s">
        <v>708</v>
      </c>
    </row>
    <row r="5" spans="1:8">
      <c r="A5" s="188" t="s">
        <v>79</v>
      </c>
      <c r="B5" s="188" t="s">
        <v>709</v>
      </c>
      <c r="C5" s="211">
        <v>16.466133461979119</v>
      </c>
      <c r="D5" s="211">
        <v>0.87414111558258434</v>
      </c>
      <c r="E5" s="211">
        <v>18.836928235557277</v>
      </c>
      <c r="F5" s="211">
        <v>3.33191661652988E-74</v>
      </c>
      <c r="G5" s="211">
        <v>14.752033163682125</v>
      </c>
      <c r="H5" s="211">
        <v>18.180233760276113</v>
      </c>
    </row>
    <row r="6" spans="1:8">
      <c r="A6" s="188" t="s">
        <v>79</v>
      </c>
      <c r="B6" s="188" t="s">
        <v>710</v>
      </c>
      <c r="C6" s="211">
        <v>-4.6484631140464066</v>
      </c>
      <c r="D6" s="211">
        <v>0.80110645720493956</v>
      </c>
      <c r="E6" s="211">
        <v>-5.8025535460853659</v>
      </c>
      <c r="F6" s="211">
        <v>7.3410243008358466E-9</v>
      </c>
      <c r="G6" s="211">
        <v>-6.2193500026553021</v>
      </c>
      <c r="H6" s="211">
        <v>-3.077576225437511</v>
      </c>
    </row>
    <row r="7" spans="1:8">
      <c r="A7" s="188" t="s">
        <v>79</v>
      </c>
      <c r="B7" s="188" t="s">
        <v>711</v>
      </c>
      <c r="C7" s="211">
        <v>-2.6233673800138964</v>
      </c>
      <c r="D7" s="211">
        <v>0.80533037091032733</v>
      </c>
      <c r="E7" s="211">
        <v>-3.2575045903813376</v>
      </c>
      <c r="F7" s="211">
        <v>1.1387354991662627E-3</v>
      </c>
      <c r="G7" s="211">
        <v>-4.2025369264377836</v>
      </c>
      <c r="H7" s="211">
        <v>-1.0441978335900088</v>
      </c>
    </row>
    <row r="8" spans="1:8">
      <c r="A8" s="188" t="s">
        <v>79</v>
      </c>
      <c r="B8" s="188" t="s">
        <v>712</v>
      </c>
      <c r="C8" s="211">
        <v>0.11858158406909788</v>
      </c>
      <c r="D8" s="211">
        <v>0.54294255447518081</v>
      </c>
      <c r="E8" s="211">
        <v>0.21840539683562143</v>
      </c>
      <c r="F8" s="211">
        <v>0.82713077204258456</v>
      </c>
      <c r="G8" s="211">
        <v>-0.94607259818360212</v>
      </c>
      <c r="H8" s="211">
        <v>1.1832357663217978</v>
      </c>
    </row>
    <row r="9" spans="1:8">
      <c r="A9" s="188" t="s">
        <v>79</v>
      </c>
      <c r="B9" s="188" t="s">
        <v>713</v>
      </c>
      <c r="C9" s="211">
        <v>-8.6050736650671773</v>
      </c>
      <c r="D9" s="211">
        <v>0.53579321433571681</v>
      </c>
      <c r="E9" s="211">
        <v>-16.060437935437193</v>
      </c>
      <c r="F9" s="211">
        <v>2.3176232733228886E-55</v>
      </c>
      <c r="G9" s="211">
        <v>-9.6557087309012264</v>
      </c>
      <c r="H9" s="211">
        <v>-7.5544385992331282</v>
      </c>
    </row>
    <row r="10" spans="1:8">
      <c r="A10" s="188" t="s">
        <v>79</v>
      </c>
      <c r="B10" s="188" t="s">
        <v>714</v>
      </c>
      <c r="C10" s="211">
        <v>-3.9596131076157084</v>
      </c>
      <c r="D10" s="211">
        <v>1.8190040975304387</v>
      </c>
      <c r="E10" s="211">
        <v>-2.1768027422211178</v>
      </c>
      <c r="F10" s="211">
        <v>2.958691658027671E-2</v>
      </c>
      <c r="G10" s="211">
        <v>-7.5264919680184379</v>
      </c>
      <c r="H10" s="211">
        <v>-0.39273424721297895</v>
      </c>
    </row>
    <row r="11" spans="1:8">
      <c r="A11" s="188" t="s">
        <v>79</v>
      </c>
      <c r="B11" s="188" t="s">
        <v>715</v>
      </c>
      <c r="C11" s="211">
        <v>-4.628943566374903</v>
      </c>
      <c r="D11" s="211">
        <v>1.3312793250336379</v>
      </c>
      <c r="E11" s="211">
        <v>-3.4770641136922502</v>
      </c>
      <c r="F11" s="211">
        <v>5.1543474521921278E-4</v>
      </c>
      <c r="G11" s="211">
        <v>-7.2394446027389714</v>
      </c>
      <c r="H11" s="211">
        <v>-2.0184425300108346</v>
      </c>
    </row>
    <row r="12" spans="1:8">
      <c r="A12" s="188" t="s">
        <v>79</v>
      </c>
      <c r="B12" s="188" t="s">
        <v>716</v>
      </c>
      <c r="C12" s="211">
        <v>-5.8332913552599033</v>
      </c>
      <c r="D12" s="211">
        <v>0.50724374654385929</v>
      </c>
      <c r="E12" s="211">
        <v>-11.49997687503383</v>
      </c>
      <c r="F12" s="211">
        <v>7.1225874284015805E-30</v>
      </c>
      <c r="G12" s="211">
        <v>-6.827943868178993</v>
      </c>
      <c r="H12" s="211">
        <v>-4.8386388423408135</v>
      </c>
    </row>
    <row r="13" spans="1:8">
      <c r="A13" s="188" t="s">
        <v>79</v>
      </c>
      <c r="B13" s="188" t="s">
        <v>717</v>
      </c>
      <c r="C13" s="211">
        <v>3.7092935802169973</v>
      </c>
      <c r="D13" s="211">
        <v>0.70172036940971483</v>
      </c>
      <c r="E13" s="211">
        <v>5.2859995831918694</v>
      </c>
      <c r="F13" s="211">
        <v>1.3563883727913942E-7</v>
      </c>
      <c r="G13" s="211">
        <v>2.3332925283449182</v>
      </c>
      <c r="H13" s="211">
        <v>5.0852946320890764</v>
      </c>
    </row>
    <row r="14" spans="1:8">
      <c r="A14" s="188" t="s">
        <v>79</v>
      </c>
      <c r="B14" s="188" t="s">
        <v>718</v>
      </c>
      <c r="C14" s="211">
        <v>2.9080611540096619</v>
      </c>
      <c r="D14" s="211">
        <v>0.5959614355635442</v>
      </c>
      <c r="E14" s="211">
        <v>4.879612975728512</v>
      </c>
      <c r="F14" s="211">
        <v>1.1285920455451776E-6</v>
      </c>
      <c r="G14" s="211">
        <v>1.7394424307133016</v>
      </c>
      <c r="H14" s="211">
        <v>4.076679877306022</v>
      </c>
    </row>
    <row r="15" spans="1:8">
      <c r="A15" s="188" t="s">
        <v>79</v>
      </c>
      <c r="B15" s="188" t="s">
        <v>719</v>
      </c>
      <c r="C15" s="211">
        <v>-1.487225072032021</v>
      </c>
      <c r="D15" s="211">
        <v>0.63332708918037972</v>
      </c>
      <c r="E15" s="211">
        <v>-2.3482732658044259</v>
      </c>
      <c r="F15" s="211">
        <v>1.8936827166124132E-2</v>
      </c>
      <c r="G15" s="211">
        <v>-2.729113976617124</v>
      </c>
      <c r="H15" s="211">
        <v>-0.24533616744691789</v>
      </c>
    </row>
    <row r="16" spans="1:8">
      <c r="A16" s="188" t="s">
        <v>79</v>
      </c>
      <c r="B16" s="188" t="s">
        <v>720</v>
      </c>
      <c r="C16" s="212" t="s">
        <v>721</v>
      </c>
      <c r="D16" s="213" t="s">
        <v>722</v>
      </c>
      <c r="E16" s="213" t="s">
        <v>722</v>
      </c>
      <c r="F16" s="213" t="s">
        <v>722</v>
      </c>
      <c r="G16" s="213" t="s">
        <v>722</v>
      </c>
      <c r="H16" s="213" t="s">
        <v>722</v>
      </c>
    </row>
    <row r="17" spans="1:8">
      <c r="A17" s="188" t="s">
        <v>79</v>
      </c>
      <c r="B17" s="188" t="s">
        <v>74</v>
      </c>
      <c r="C17" s="211">
        <v>-0.16284385820474401</v>
      </c>
      <c r="D17" s="211">
        <v>0.19464216037122678</v>
      </c>
      <c r="E17" s="211">
        <v>-0.83663199120973497</v>
      </c>
      <c r="F17" s="211">
        <v>0.40287800528283446</v>
      </c>
      <c r="G17" s="211">
        <v>-0.54451699908101359</v>
      </c>
      <c r="H17" s="211">
        <v>0.21882928267152554</v>
      </c>
    </row>
    <row r="18" spans="1:8">
      <c r="A18" s="188" t="s">
        <v>79</v>
      </c>
      <c r="B18" s="188" t="s">
        <v>773</v>
      </c>
      <c r="C18" s="211">
        <v>-0.15665261494743388</v>
      </c>
      <c r="D18" s="211">
        <v>5.7956016703614192E-3</v>
      </c>
      <c r="E18" s="211">
        <v>-27.029568948561792</v>
      </c>
      <c r="F18" s="211">
        <v>1.1343814494696567E-141</v>
      </c>
      <c r="G18" s="211">
        <v>-0.16801719027158649</v>
      </c>
      <c r="H18" s="211">
        <v>-0.14528803962328127</v>
      </c>
    </row>
    <row r="19" spans="1:8">
      <c r="A19" s="188" t="s">
        <v>79</v>
      </c>
      <c r="B19" s="188" t="s">
        <v>723</v>
      </c>
      <c r="C19" s="211">
        <v>0.22955513388864737</v>
      </c>
      <c r="D19" s="211">
        <v>0.28658964903310041</v>
      </c>
      <c r="E19" s="211">
        <v>0.80098892148799938</v>
      </c>
      <c r="F19" s="211">
        <v>0.42321282950332917</v>
      </c>
      <c r="G19" s="211">
        <v>-0.33241752034243949</v>
      </c>
      <c r="H19" s="211">
        <v>0.79152778811973423</v>
      </c>
    </row>
    <row r="20" spans="1:8">
      <c r="A20" s="188" t="s">
        <v>79</v>
      </c>
      <c r="B20" s="188" t="s">
        <v>724</v>
      </c>
      <c r="C20" s="211">
        <v>-0.54535444292746504</v>
      </c>
      <c r="D20" s="211">
        <v>0.27894631648300644</v>
      </c>
      <c r="E20" s="211">
        <v>-1.9550516020550797</v>
      </c>
      <c r="F20" s="211">
        <v>5.0686293876658087E-2</v>
      </c>
      <c r="G20" s="211">
        <v>-1.092339312725866</v>
      </c>
      <c r="H20" s="211">
        <v>1.630426870936063E-3</v>
      </c>
    </row>
    <row r="21" spans="1:8">
      <c r="A21" s="188" t="s">
        <v>79</v>
      </c>
      <c r="B21" s="188" t="s">
        <v>725</v>
      </c>
      <c r="C21" s="212" t="s">
        <v>721</v>
      </c>
      <c r="D21" s="213" t="s">
        <v>722</v>
      </c>
      <c r="E21" s="213" t="s">
        <v>722</v>
      </c>
      <c r="F21" s="213" t="s">
        <v>722</v>
      </c>
      <c r="G21" s="213" t="s">
        <v>722</v>
      </c>
      <c r="H21" s="213" t="s">
        <v>722</v>
      </c>
    </row>
    <row r="22" spans="1:8">
      <c r="A22" s="188" t="s">
        <v>79</v>
      </c>
      <c r="B22" s="188" t="s">
        <v>770</v>
      </c>
      <c r="C22" s="211">
        <v>-1.0025827822208337</v>
      </c>
      <c r="D22" s="211">
        <v>0.33076060657773626</v>
      </c>
      <c r="E22" s="211">
        <v>-3.0311432567324306</v>
      </c>
      <c r="F22" s="211">
        <v>2.4608402047572074E-3</v>
      </c>
      <c r="G22" s="211">
        <v>-1.6511701147385767</v>
      </c>
      <c r="H22" s="211">
        <v>-0.35399544970309088</v>
      </c>
    </row>
    <row r="23" spans="1:8">
      <c r="A23" s="188" t="s">
        <v>79</v>
      </c>
      <c r="B23" s="188" t="s">
        <v>771</v>
      </c>
      <c r="C23" s="211">
        <v>7.0940908031258303</v>
      </c>
      <c r="D23" s="211">
        <v>0.96837674229270121</v>
      </c>
      <c r="E23" s="211">
        <v>7.3257550427430367</v>
      </c>
      <c r="F23" s="211">
        <v>3.1727248753658607E-13</v>
      </c>
      <c r="G23" s="211">
        <v>5.1952041894678871</v>
      </c>
      <c r="H23" s="211">
        <v>8.9929774167837735</v>
      </c>
    </row>
    <row r="24" spans="1:8">
      <c r="A24" s="188" t="s">
        <v>80</v>
      </c>
      <c r="B24" s="188" t="s">
        <v>709</v>
      </c>
      <c r="C24" s="211">
        <v>20.997555811599096</v>
      </c>
      <c r="D24" s="211">
        <v>1.2694558838988137</v>
      </c>
      <c r="E24" s="211">
        <v>16.540595130498271</v>
      </c>
      <c r="F24" s="211">
        <v>1.8586595490497652E-58</v>
      </c>
      <c r="G24" s="211">
        <v>18.508286933443898</v>
      </c>
      <c r="H24" s="211">
        <v>23.486824689754293</v>
      </c>
    </row>
    <row r="25" spans="1:8">
      <c r="A25" s="188" t="s">
        <v>80</v>
      </c>
      <c r="B25" s="188" t="s">
        <v>710</v>
      </c>
      <c r="C25" s="211">
        <v>-5.4475937030091393</v>
      </c>
      <c r="D25" s="211">
        <v>1.163269846466038</v>
      </c>
      <c r="E25" s="211">
        <v>-4.6830008699689811</v>
      </c>
      <c r="F25" s="211">
        <v>2.9751910356091616E-6</v>
      </c>
      <c r="G25" s="211">
        <v>-7.7286429796574119</v>
      </c>
      <c r="H25" s="211">
        <v>-3.1665444263608671</v>
      </c>
    </row>
    <row r="26" spans="1:8">
      <c r="A26" s="188" t="s">
        <v>80</v>
      </c>
      <c r="B26" s="188" t="s">
        <v>711</v>
      </c>
      <c r="C26" s="211">
        <v>-1.1797893154872121</v>
      </c>
      <c r="D26" s="211">
        <v>1.1695247037473233</v>
      </c>
      <c r="E26" s="211">
        <v>-1.00877673785513</v>
      </c>
      <c r="F26" s="211">
        <v>0.3131773923243486</v>
      </c>
      <c r="G26" s="211">
        <v>-3.4731037064770609</v>
      </c>
      <c r="H26" s="211">
        <v>1.1135250755026367</v>
      </c>
    </row>
    <row r="27" spans="1:8">
      <c r="A27" s="188" t="s">
        <v>80</v>
      </c>
      <c r="B27" s="188" t="s">
        <v>712</v>
      </c>
      <c r="C27" s="211">
        <v>4.3658914738419368</v>
      </c>
      <c r="D27" s="211">
        <v>0.78779991988524445</v>
      </c>
      <c r="E27" s="211">
        <v>5.5418785450979717</v>
      </c>
      <c r="F27" s="211">
        <v>3.2992624084331906E-8</v>
      </c>
      <c r="G27" s="211">
        <v>2.8210990571408234</v>
      </c>
      <c r="H27" s="211">
        <v>5.9106838905430497</v>
      </c>
    </row>
    <row r="28" spans="1:8">
      <c r="A28" s="188" t="s">
        <v>80</v>
      </c>
      <c r="B28" s="188" t="s">
        <v>713</v>
      </c>
      <c r="C28" s="211">
        <v>-9.4631816383366942</v>
      </c>
      <c r="D28" s="211">
        <v>0.77948000646512861</v>
      </c>
      <c r="E28" s="211">
        <v>-12.14037763617744</v>
      </c>
      <c r="F28" s="211">
        <v>5.1563242132345982E-33</v>
      </c>
      <c r="G28" s="211">
        <v>-10.991659583768406</v>
      </c>
      <c r="H28" s="211">
        <v>-7.934703692904983</v>
      </c>
    </row>
    <row r="29" spans="1:8">
      <c r="A29" s="188" t="s">
        <v>80</v>
      </c>
      <c r="B29" s="188" t="s">
        <v>714</v>
      </c>
      <c r="C29" s="211">
        <v>-4.9002530531767112</v>
      </c>
      <c r="D29" s="211">
        <v>2.6415530390291693</v>
      </c>
      <c r="E29" s="211">
        <v>-1.8550651759684771</v>
      </c>
      <c r="F29" s="211">
        <v>6.3702213387491255E-2</v>
      </c>
      <c r="G29" s="211">
        <v>-10.080059498956055</v>
      </c>
      <c r="H29" s="211">
        <v>0.27955339260263318</v>
      </c>
    </row>
    <row r="30" spans="1:8">
      <c r="A30" s="188" t="s">
        <v>80</v>
      </c>
      <c r="B30" s="188" t="s">
        <v>715</v>
      </c>
      <c r="C30" s="211">
        <v>-3.5805796743106035</v>
      </c>
      <c r="D30" s="211">
        <v>1.9329755261803594</v>
      </c>
      <c r="E30" s="211">
        <v>-1.8523667919303557</v>
      </c>
      <c r="F30" s="211">
        <v>6.4088612716018858E-2</v>
      </c>
      <c r="G30" s="211">
        <v>-7.3709404742294815</v>
      </c>
      <c r="H30" s="211">
        <v>0.20978112560827455</v>
      </c>
    </row>
    <row r="31" spans="1:8">
      <c r="A31" s="188" t="s">
        <v>80</v>
      </c>
      <c r="B31" s="188" t="s">
        <v>716</v>
      </c>
      <c r="C31" s="211">
        <v>-5.6433231738775653</v>
      </c>
      <c r="D31" s="211">
        <v>0.73688402282501675</v>
      </c>
      <c r="E31" s="211">
        <v>-7.6583600662728033</v>
      </c>
      <c r="F31" s="211">
        <v>2.6546028079665554E-14</v>
      </c>
      <c r="G31" s="211">
        <v>-7.0882748953934955</v>
      </c>
      <c r="H31" s="211">
        <v>-4.1983714523616351</v>
      </c>
    </row>
    <row r="32" spans="1:8">
      <c r="A32" s="188" t="s">
        <v>80</v>
      </c>
      <c r="B32" s="188" t="s">
        <v>717</v>
      </c>
      <c r="C32" s="211">
        <v>7.9979358144518118</v>
      </c>
      <c r="D32" s="211">
        <v>1.019045935454858</v>
      </c>
      <c r="E32" s="211">
        <v>7.8484546536971163</v>
      </c>
      <c r="F32" s="211">
        <v>6.1456074332248363E-15</v>
      </c>
      <c r="G32" s="211">
        <v>5.9996943909314009</v>
      </c>
      <c r="H32" s="211">
        <v>9.9961772379722227</v>
      </c>
    </row>
    <row r="33" spans="1:8">
      <c r="A33" s="188" t="s">
        <v>80</v>
      </c>
      <c r="B33" s="188" t="s">
        <v>718</v>
      </c>
      <c r="C33" s="211">
        <v>9.5374051663293482</v>
      </c>
      <c r="D33" s="211">
        <v>0.86884508601738142</v>
      </c>
      <c r="E33" s="211">
        <v>10.977106644001379</v>
      </c>
      <c r="F33" s="211">
        <v>2.0022152923102254E-27</v>
      </c>
      <c r="G33" s="211">
        <v>7.8336917407641513</v>
      </c>
      <c r="H33" s="211">
        <v>11.241118591894544</v>
      </c>
    </row>
    <row r="34" spans="1:8">
      <c r="A34" s="188" t="s">
        <v>80</v>
      </c>
      <c r="B34" s="188" t="s">
        <v>719</v>
      </c>
      <c r="C34" s="211">
        <v>5.3494524253951932</v>
      </c>
      <c r="D34" s="211">
        <v>0.91917125466435778</v>
      </c>
      <c r="E34" s="211">
        <v>5.819864794780365</v>
      </c>
      <c r="F34" s="211">
        <v>6.6268898129863419E-9</v>
      </c>
      <c r="G34" s="211">
        <v>3.5470546997620365</v>
      </c>
      <c r="H34" s="211">
        <v>7.1518501510283494</v>
      </c>
    </row>
    <row r="35" spans="1:8">
      <c r="A35" s="188" t="s">
        <v>80</v>
      </c>
      <c r="B35" s="188" t="s">
        <v>720</v>
      </c>
      <c r="C35" s="212" t="s">
        <v>721</v>
      </c>
      <c r="D35" s="213" t="s">
        <v>722</v>
      </c>
      <c r="E35" s="213" t="s">
        <v>722</v>
      </c>
      <c r="F35" s="213" t="s">
        <v>722</v>
      </c>
      <c r="G35" s="213" t="s">
        <v>722</v>
      </c>
      <c r="H35" s="213" t="s">
        <v>722</v>
      </c>
    </row>
    <row r="36" spans="1:8">
      <c r="A36" s="188" t="s">
        <v>80</v>
      </c>
      <c r="B36" s="188" t="s">
        <v>74</v>
      </c>
      <c r="C36" s="211">
        <v>-0.49685822486434289</v>
      </c>
      <c r="D36" s="211">
        <v>0.28129804251046447</v>
      </c>
      <c r="E36" s="211">
        <v>-1.7663053053270339</v>
      </c>
      <c r="F36" s="211">
        <v>7.746422218618973E-2</v>
      </c>
      <c r="G36" s="211">
        <v>-1.0484539688272663</v>
      </c>
      <c r="H36" s="211">
        <v>5.4737519098580531E-2</v>
      </c>
    </row>
    <row r="37" spans="1:8">
      <c r="A37" s="188" t="s">
        <v>80</v>
      </c>
      <c r="B37" s="188" t="s">
        <v>773</v>
      </c>
      <c r="C37" s="211">
        <v>-0.18290296053177418</v>
      </c>
      <c r="D37" s="211">
        <v>8.416062424927994E-3</v>
      </c>
      <c r="E37" s="211">
        <v>-21.732605023226053</v>
      </c>
      <c r="F37" s="211">
        <v>3.1988890298415985E-96</v>
      </c>
      <c r="G37" s="211">
        <v>-0.19940596984206424</v>
      </c>
      <c r="H37" s="211">
        <v>-0.16639995122148413</v>
      </c>
    </row>
    <row r="38" spans="1:8">
      <c r="A38" s="188" t="s">
        <v>80</v>
      </c>
      <c r="B38" s="188" t="s">
        <v>723</v>
      </c>
      <c r="C38" s="211">
        <v>-0.421846551343107</v>
      </c>
      <c r="D38" s="211">
        <v>0.41388286692484333</v>
      </c>
      <c r="E38" s="211">
        <v>-1.0192413966720439</v>
      </c>
      <c r="F38" s="211">
        <v>0.30818502891010746</v>
      </c>
      <c r="G38" s="211">
        <v>-1.2334271292151475</v>
      </c>
      <c r="H38" s="211">
        <v>0.38973402652893357</v>
      </c>
    </row>
    <row r="39" spans="1:8">
      <c r="A39" s="188" t="s">
        <v>80</v>
      </c>
      <c r="B39" s="188" t="s">
        <v>724</v>
      </c>
      <c r="C39" s="211">
        <v>-1.4072073243494765</v>
      </c>
      <c r="D39" s="211">
        <v>0.40523987446301235</v>
      </c>
      <c r="E39" s="211">
        <v>-3.4725292672992309</v>
      </c>
      <c r="F39" s="211">
        <v>5.2415930030026139E-4</v>
      </c>
      <c r="G39" s="211">
        <v>-2.2018399070826167</v>
      </c>
      <c r="H39" s="211">
        <v>-0.61257474161633652</v>
      </c>
    </row>
    <row r="40" spans="1:8">
      <c r="A40" s="188" t="s">
        <v>80</v>
      </c>
      <c r="B40" s="188" t="s">
        <v>725</v>
      </c>
      <c r="C40" s="212" t="s">
        <v>721</v>
      </c>
      <c r="D40" s="213" t="s">
        <v>722</v>
      </c>
      <c r="E40" s="213" t="s">
        <v>722</v>
      </c>
      <c r="F40" s="213" t="s">
        <v>722</v>
      </c>
      <c r="G40" s="213" t="s">
        <v>722</v>
      </c>
      <c r="H40" s="213" t="s">
        <v>722</v>
      </c>
    </row>
    <row r="41" spans="1:8">
      <c r="A41" s="188" t="s">
        <v>80</v>
      </c>
      <c r="B41" s="188" t="s">
        <v>770</v>
      </c>
      <c r="C41" s="211">
        <v>0.48053663987880713</v>
      </c>
      <c r="D41" s="211">
        <v>0.4752427467474758</v>
      </c>
      <c r="E41" s="211">
        <v>1.0111393454556905</v>
      </c>
      <c r="F41" s="211">
        <v>0.31204563565045318</v>
      </c>
      <c r="G41" s="211">
        <v>-0.45136418003324491</v>
      </c>
      <c r="H41" s="211">
        <v>1.4124374597908591</v>
      </c>
    </row>
    <row r="42" spans="1:8">
      <c r="A42" s="188" t="s">
        <v>80</v>
      </c>
      <c r="B42" s="188" t="s">
        <v>771</v>
      </c>
      <c r="C42" s="211">
        <v>2.5058986530180043</v>
      </c>
      <c r="D42" s="211">
        <v>1.3836930355078552</v>
      </c>
      <c r="E42" s="211">
        <v>1.8110220899523912</v>
      </c>
      <c r="F42" s="211">
        <v>7.025501289995803E-2</v>
      </c>
      <c r="G42" s="211">
        <v>-0.20737721099330739</v>
      </c>
      <c r="H42" s="211">
        <v>5.219174517029316</v>
      </c>
    </row>
    <row r="43" spans="1:8">
      <c r="A43" s="188" t="s">
        <v>81</v>
      </c>
      <c r="B43" s="188" t="s">
        <v>709</v>
      </c>
      <c r="C43" s="211">
        <v>28.687601343524481</v>
      </c>
      <c r="D43" s="211">
        <v>4.3989574491703527</v>
      </c>
      <c r="E43" s="211">
        <v>6.5214546116910022</v>
      </c>
      <c r="F43" s="211">
        <v>8.3511454757775833E-11</v>
      </c>
      <c r="G43" s="211">
        <v>20.061748671234277</v>
      </c>
      <c r="H43" s="211">
        <v>37.313454015814685</v>
      </c>
    </row>
    <row r="44" spans="1:8">
      <c r="A44" s="188" t="s">
        <v>81</v>
      </c>
      <c r="B44" s="188" t="s">
        <v>710</v>
      </c>
      <c r="C44" s="211">
        <v>-3.9045138793547847</v>
      </c>
      <c r="D44" s="211">
        <v>4.045435614086685</v>
      </c>
      <c r="E44" s="211">
        <v>-0.96516525087157634</v>
      </c>
      <c r="F44" s="211">
        <v>0.33455268165457097</v>
      </c>
      <c r="G44" s="211">
        <v>-11.837150647398287</v>
      </c>
      <c r="H44" s="211">
        <v>4.0281228886887188</v>
      </c>
    </row>
    <row r="45" spans="1:8">
      <c r="A45" s="188" t="s">
        <v>81</v>
      </c>
      <c r="B45" s="188" t="s">
        <v>711</v>
      </c>
      <c r="C45" s="211">
        <v>-0.65799019683047821</v>
      </c>
      <c r="D45" s="211">
        <v>4.066937082239253</v>
      </c>
      <c r="E45" s="211">
        <v>-0.16179010973737248</v>
      </c>
      <c r="F45" s="211">
        <v>0.8714838349163474</v>
      </c>
      <c r="G45" s="211">
        <v>-8.632788885889374</v>
      </c>
      <c r="H45" s="211">
        <v>7.3168084922284171</v>
      </c>
    </row>
    <row r="46" spans="1:8">
      <c r="A46" s="188" t="s">
        <v>81</v>
      </c>
      <c r="B46" s="188" t="s">
        <v>712</v>
      </c>
      <c r="C46" s="211">
        <v>-2.8809149621239651</v>
      </c>
      <c r="D46" s="211">
        <v>2.7344896845869044</v>
      </c>
      <c r="E46" s="211">
        <v>-1.0535475699039547</v>
      </c>
      <c r="F46" s="211">
        <v>0.2921889511106639</v>
      </c>
      <c r="G46" s="211">
        <v>-8.2429366287787627</v>
      </c>
      <c r="H46" s="211">
        <v>2.4811067045308324</v>
      </c>
    </row>
    <row r="47" spans="1:8">
      <c r="A47" s="188" t="s">
        <v>81</v>
      </c>
      <c r="B47" s="188" t="s">
        <v>713</v>
      </c>
      <c r="C47" s="211">
        <v>-8.2190845222708724</v>
      </c>
      <c r="D47" s="211">
        <v>2.7040476650711196</v>
      </c>
      <c r="E47" s="211">
        <v>-3.0395486841592714</v>
      </c>
      <c r="F47" s="211">
        <v>2.3931604482828515E-3</v>
      </c>
      <c r="G47" s="211">
        <v>-13.52141286876417</v>
      </c>
      <c r="H47" s="211">
        <v>-2.9167561757775755</v>
      </c>
    </row>
    <row r="48" spans="1:8">
      <c r="A48" s="188" t="s">
        <v>81</v>
      </c>
      <c r="B48" s="188" t="s">
        <v>714</v>
      </c>
      <c r="C48" s="211">
        <v>-0.64873576431133673</v>
      </c>
      <c r="D48" s="211">
        <v>9.1855959715705122</v>
      </c>
      <c r="E48" s="211">
        <v>-7.0625331913049386E-2</v>
      </c>
      <c r="F48" s="211">
        <v>0.94370143308280841</v>
      </c>
      <c r="G48" s="211">
        <v>-18.660639374084415</v>
      </c>
      <c r="H48" s="211">
        <v>17.363167845461742</v>
      </c>
    </row>
    <row r="49" spans="1:8">
      <c r="A49" s="188" t="s">
        <v>81</v>
      </c>
      <c r="B49" s="188" t="s">
        <v>715</v>
      </c>
      <c r="C49" s="211">
        <v>-2.1104318479554252</v>
      </c>
      <c r="D49" s="211">
        <v>6.7219979350049126</v>
      </c>
      <c r="E49" s="211">
        <v>-0.31395901462053671</v>
      </c>
      <c r="F49" s="211">
        <v>0.75357759930653945</v>
      </c>
      <c r="G49" s="211">
        <v>-15.291501344712437</v>
      </c>
      <c r="H49" s="211">
        <v>11.070637648801586</v>
      </c>
    </row>
    <row r="50" spans="1:8">
      <c r="A50" s="188" t="s">
        <v>81</v>
      </c>
      <c r="B50" s="188" t="s">
        <v>716</v>
      </c>
      <c r="C50" s="211">
        <v>-2.5030956981421255</v>
      </c>
      <c r="D50" s="211">
        <v>2.5604838316874741</v>
      </c>
      <c r="E50" s="211">
        <v>-0.97758699631876722</v>
      </c>
      <c r="F50" s="211">
        <v>0.32837046276094339</v>
      </c>
      <c r="G50" s="211">
        <v>-7.5239117794803914</v>
      </c>
      <c r="H50" s="211">
        <v>2.5177203831961399</v>
      </c>
    </row>
    <row r="51" spans="1:8">
      <c r="A51" s="188" t="s">
        <v>81</v>
      </c>
      <c r="B51" s="188" t="s">
        <v>717</v>
      </c>
      <c r="C51" s="211">
        <v>3.8249721701876016</v>
      </c>
      <c r="D51" s="211">
        <v>3.5441815987157588</v>
      </c>
      <c r="E51" s="211">
        <v>1.0792257856012761</v>
      </c>
      <c r="F51" s="211">
        <v>0.2805881654743998</v>
      </c>
      <c r="G51" s="211">
        <v>-3.1247627766984905</v>
      </c>
      <c r="H51" s="211">
        <v>10.774707117073694</v>
      </c>
    </row>
    <row r="52" spans="1:8">
      <c r="A52" s="188" t="s">
        <v>81</v>
      </c>
      <c r="B52" s="188" t="s">
        <v>718</v>
      </c>
      <c r="C52" s="211">
        <v>5.6887755875645771</v>
      </c>
      <c r="D52" s="211">
        <v>3.0084304981241274</v>
      </c>
      <c r="E52" s="211">
        <v>1.8909446607165259</v>
      </c>
      <c r="F52" s="211">
        <v>5.8743889845752538E-2</v>
      </c>
      <c r="G52" s="211">
        <v>-0.21041269772733992</v>
      </c>
      <c r="H52" s="211">
        <v>11.587963872856495</v>
      </c>
    </row>
    <row r="53" spans="1:8">
      <c r="A53" s="188" t="s">
        <v>81</v>
      </c>
      <c r="B53" s="188" t="s">
        <v>719</v>
      </c>
      <c r="C53" s="211">
        <v>3.1452443123762897</v>
      </c>
      <c r="D53" s="211">
        <v>3.1953075376478348</v>
      </c>
      <c r="E53" s="211">
        <v>0.98433226702541499</v>
      </c>
      <c r="F53" s="211">
        <v>0.32504464603115224</v>
      </c>
      <c r="G53" s="211">
        <v>-3.1203884837779166</v>
      </c>
      <c r="H53" s="211">
        <v>9.4108771085304959</v>
      </c>
    </row>
    <row r="54" spans="1:8">
      <c r="A54" s="188" t="s">
        <v>81</v>
      </c>
      <c r="B54" s="188" t="s">
        <v>720</v>
      </c>
      <c r="C54" s="212" t="s">
        <v>721</v>
      </c>
      <c r="D54" s="213" t="s">
        <v>722</v>
      </c>
      <c r="E54" s="213" t="s">
        <v>722</v>
      </c>
      <c r="F54" s="213" t="s">
        <v>722</v>
      </c>
      <c r="G54" s="213" t="s">
        <v>722</v>
      </c>
      <c r="H54" s="213" t="s">
        <v>722</v>
      </c>
    </row>
    <row r="55" spans="1:8">
      <c r="A55" s="188" t="s">
        <v>81</v>
      </c>
      <c r="B55" s="188" t="s">
        <v>74</v>
      </c>
      <c r="C55" s="211">
        <v>-3.2624086197821089</v>
      </c>
      <c r="D55" s="211">
        <v>0.97358967497607751</v>
      </c>
      <c r="E55" s="211">
        <v>-3.3509071671926587</v>
      </c>
      <c r="F55" s="211">
        <v>8.170950539784414E-4</v>
      </c>
      <c r="G55" s="211">
        <v>-5.1715066723650978</v>
      </c>
      <c r="H55" s="211">
        <v>-1.3533105671991206</v>
      </c>
    </row>
    <row r="56" spans="1:8">
      <c r="A56" s="188" t="s">
        <v>81</v>
      </c>
      <c r="B56" s="188" t="s">
        <v>773</v>
      </c>
      <c r="C56" s="211">
        <v>-0.21580782395691725</v>
      </c>
      <c r="D56" s="211">
        <v>2.9117015760183506E-2</v>
      </c>
      <c r="E56" s="211">
        <v>-7.411742526582235</v>
      </c>
      <c r="F56" s="211">
        <v>1.6815179866454863E-13</v>
      </c>
      <c r="G56" s="211">
        <v>-0.27290296322712404</v>
      </c>
      <c r="H56" s="211">
        <v>-0.15871268468671046</v>
      </c>
    </row>
    <row r="57" spans="1:8">
      <c r="A57" s="188" t="s">
        <v>81</v>
      </c>
      <c r="B57" s="188" t="s">
        <v>723</v>
      </c>
      <c r="C57" s="211">
        <v>-0.38571153566865396</v>
      </c>
      <c r="D57" s="211">
        <v>1.4370054760597004</v>
      </c>
      <c r="E57" s="211">
        <v>-0.26841340697342592</v>
      </c>
      <c r="F57" s="211">
        <v>0.78840262151004681</v>
      </c>
      <c r="G57" s="211">
        <v>-3.2035149968280723</v>
      </c>
      <c r="H57" s="211">
        <v>2.4320919254907643</v>
      </c>
    </row>
    <row r="58" spans="1:8">
      <c r="A58" s="188" t="s">
        <v>81</v>
      </c>
      <c r="B58" s="188" t="s">
        <v>724</v>
      </c>
      <c r="C58" s="211">
        <v>2.7465792110214777</v>
      </c>
      <c r="D58" s="211">
        <v>1.4001007994878942</v>
      </c>
      <c r="E58" s="211">
        <v>1.9617010518286084</v>
      </c>
      <c r="F58" s="211">
        <v>4.9904882980155288E-2</v>
      </c>
      <c r="G58" s="211">
        <v>1.1416017042859181E-3</v>
      </c>
      <c r="H58" s="211">
        <v>5.4920168203386694</v>
      </c>
    </row>
    <row r="59" spans="1:8">
      <c r="A59" s="188" t="s">
        <v>81</v>
      </c>
      <c r="B59" s="188" t="s">
        <v>725</v>
      </c>
      <c r="C59" s="212" t="s">
        <v>721</v>
      </c>
      <c r="D59" s="213" t="s">
        <v>722</v>
      </c>
      <c r="E59" s="213" t="s">
        <v>722</v>
      </c>
      <c r="F59" s="213" t="s">
        <v>722</v>
      </c>
      <c r="G59" s="213" t="s">
        <v>722</v>
      </c>
      <c r="H59" s="213" t="s">
        <v>722</v>
      </c>
    </row>
    <row r="60" spans="1:8">
      <c r="A60" s="188" t="s">
        <v>81</v>
      </c>
      <c r="B60" s="188" t="s">
        <v>770</v>
      </c>
      <c r="C60" s="211">
        <v>-1.0952784252632644</v>
      </c>
      <c r="D60" s="211">
        <v>1.6444441688194413</v>
      </c>
      <c r="E60" s="211">
        <v>-0.66604780267461006</v>
      </c>
      <c r="F60" s="211">
        <v>0.50544020859840511</v>
      </c>
      <c r="G60" s="211">
        <v>-4.31984544868798</v>
      </c>
      <c r="H60" s="211">
        <v>2.1292885981614513</v>
      </c>
    </row>
    <row r="61" spans="1:8">
      <c r="A61" s="188" t="s">
        <v>81</v>
      </c>
      <c r="B61" s="188" t="s">
        <v>771</v>
      </c>
      <c r="C61" s="211">
        <v>6.9574210619989021</v>
      </c>
      <c r="D61" s="211">
        <v>4.7875975534830024</v>
      </c>
      <c r="E61" s="211">
        <v>1.4532176074276213</v>
      </c>
      <c r="F61" s="211">
        <v>0.14628519708672771</v>
      </c>
      <c r="G61" s="211">
        <v>-2.4305104258017081</v>
      </c>
      <c r="H61" s="211">
        <v>16.345352549799511</v>
      </c>
    </row>
    <row r="62" spans="1:8">
      <c r="A62" s="188" t="s">
        <v>82</v>
      </c>
      <c r="B62" s="188" t="s">
        <v>709</v>
      </c>
      <c r="C62" s="211">
        <v>30.757995615880322</v>
      </c>
      <c r="D62" s="211">
        <v>3.6857185915155601</v>
      </c>
      <c r="E62" s="211">
        <v>8.3451828597778803</v>
      </c>
      <c r="F62" s="211">
        <v>1.154053759621115E-16</v>
      </c>
      <c r="G62" s="211">
        <v>23.530660987328609</v>
      </c>
      <c r="H62" s="211">
        <v>37.985330244432035</v>
      </c>
    </row>
    <row r="63" spans="1:8">
      <c r="A63" s="188" t="s">
        <v>82</v>
      </c>
      <c r="B63" s="188" t="s">
        <v>710</v>
      </c>
      <c r="C63" s="211">
        <v>-5.5398213248718431</v>
      </c>
      <c r="D63" s="211">
        <v>3.3559202164252673</v>
      </c>
      <c r="E63" s="211">
        <v>-1.6507607355376497</v>
      </c>
      <c r="F63" s="211">
        <v>9.8911605542750691E-2</v>
      </c>
      <c r="G63" s="211">
        <v>-12.120453510590002</v>
      </c>
      <c r="H63" s="211">
        <v>1.0408108608463158</v>
      </c>
    </row>
    <row r="64" spans="1:8">
      <c r="A64" s="188" t="s">
        <v>82</v>
      </c>
      <c r="B64" s="188" t="s">
        <v>711</v>
      </c>
      <c r="C64" s="211">
        <v>-6.6763309332566587</v>
      </c>
      <c r="D64" s="211">
        <v>3.369879759500146</v>
      </c>
      <c r="E64" s="211">
        <v>-1.9811777896333485</v>
      </c>
      <c r="F64" s="211">
        <v>4.767948830103319E-2</v>
      </c>
      <c r="G64" s="211">
        <v>-13.284336421238338</v>
      </c>
      <c r="H64" s="211">
        <v>-6.8325445274979982E-2</v>
      </c>
    </row>
    <row r="65" spans="1:8">
      <c r="A65" s="188" t="s">
        <v>82</v>
      </c>
      <c r="B65" s="188" t="s">
        <v>712</v>
      </c>
      <c r="C65" s="211">
        <v>4.6883206443612355</v>
      </c>
      <c r="D65" s="211">
        <v>2.2629985124128464</v>
      </c>
      <c r="E65" s="211">
        <v>2.0717294415551653</v>
      </c>
      <c r="F65" s="211">
        <v>3.8391836327277447E-2</v>
      </c>
      <c r="G65" s="211">
        <v>0.25080130938752226</v>
      </c>
      <c r="H65" s="211">
        <v>9.1258399793349483</v>
      </c>
    </row>
    <row r="66" spans="1:8">
      <c r="A66" s="188" t="s">
        <v>82</v>
      </c>
      <c r="B66" s="188" t="s">
        <v>713</v>
      </c>
      <c r="C66" s="211">
        <v>-15.179238571314826</v>
      </c>
      <c r="D66" s="211">
        <v>2.2212656888704245</v>
      </c>
      <c r="E66" s="211">
        <v>-6.8335988114208401</v>
      </c>
      <c r="F66" s="211">
        <v>1.0339645457330488E-11</v>
      </c>
      <c r="G66" s="211">
        <v>-19.534923910217948</v>
      </c>
      <c r="H66" s="211">
        <v>-10.823553232411703</v>
      </c>
    </row>
    <row r="67" spans="1:8">
      <c r="A67" s="188" t="s">
        <v>82</v>
      </c>
      <c r="B67" s="188" t="s">
        <v>714</v>
      </c>
      <c r="C67" s="211">
        <v>-11.404472534975787</v>
      </c>
      <c r="D67" s="211">
        <v>7.6825538047207163</v>
      </c>
      <c r="E67" s="211">
        <v>-1.4844637375618579</v>
      </c>
      <c r="F67" s="211">
        <v>0.13781055861483549</v>
      </c>
      <c r="G67" s="211">
        <v>-26.469211138835998</v>
      </c>
      <c r="H67" s="211">
        <v>3.6602660688844266</v>
      </c>
    </row>
    <row r="68" spans="1:8">
      <c r="A68" s="188" t="s">
        <v>82</v>
      </c>
      <c r="B68" s="188" t="s">
        <v>715</v>
      </c>
      <c r="C68" s="211">
        <v>-3.6721762780140392</v>
      </c>
      <c r="D68" s="211">
        <v>5.614374219658723</v>
      </c>
      <c r="E68" s="211">
        <v>-0.65406688872927632</v>
      </c>
      <c r="F68" s="211">
        <v>0.51312818219881029</v>
      </c>
      <c r="G68" s="211">
        <v>-14.681416459506661</v>
      </c>
      <c r="H68" s="211">
        <v>7.3370639034785814</v>
      </c>
    </row>
    <row r="69" spans="1:8">
      <c r="A69" s="188" t="s">
        <v>82</v>
      </c>
      <c r="B69" s="188" t="s">
        <v>716</v>
      </c>
      <c r="C69" s="211">
        <v>-13.072199829105179</v>
      </c>
      <c r="D69" s="211">
        <v>2.1062525612853338</v>
      </c>
      <c r="E69" s="211">
        <v>-6.2063781283322976</v>
      </c>
      <c r="F69" s="211">
        <v>6.3162945607637267E-10</v>
      </c>
      <c r="G69" s="211">
        <v>-17.202355643956398</v>
      </c>
      <c r="H69" s="211">
        <v>-8.9420440142539608</v>
      </c>
    </row>
    <row r="70" spans="1:8">
      <c r="A70" s="188" t="s">
        <v>82</v>
      </c>
      <c r="B70" s="188" t="s">
        <v>717</v>
      </c>
      <c r="C70" s="211">
        <v>12.531986108436056</v>
      </c>
      <c r="D70" s="211">
        <v>2.9342918364932915</v>
      </c>
      <c r="E70" s="211">
        <v>4.2708724308120489</v>
      </c>
      <c r="F70" s="211">
        <v>2.0189898033905576E-5</v>
      </c>
      <c r="G70" s="211">
        <v>6.7781260473389215</v>
      </c>
      <c r="H70" s="211">
        <v>18.28584616953319</v>
      </c>
    </row>
    <row r="71" spans="1:8">
      <c r="A71" s="188" t="s">
        <v>82</v>
      </c>
      <c r="B71" s="188" t="s">
        <v>718</v>
      </c>
      <c r="C71" s="211">
        <v>-1.8758972266960641</v>
      </c>
      <c r="D71" s="211">
        <v>2.4601754677130141</v>
      </c>
      <c r="E71" s="211">
        <v>-0.76250546000277908</v>
      </c>
      <c r="F71" s="211">
        <v>0.44582949598265886</v>
      </c>
      <c r="G71" s="211">
        <v>-6.7000613370668356</v>
      </c>
      <c r="H71" s="211">
        <v>2.9482668836747075</v>
      </c>
    </row>
    <row r="72" spans="1:8">
      <c r="A72" s="188" t="s">
        <v>82</v>
      </c>
      <c r="B72" s="188" t="s">
        <v>719</v>
      </c>
      <c r="C72" s="211">
        <v>-4.1728154145421643E-2</v>
      </c>
      <c r="D72" s="211">
        <v>2.6396394675832715</v>
      </c>
      <c r="E72" s="211">
        <v>-1.5808277856833971E-2</v>
      </c>
      <c r="F72" s="211">
        <v>0.98738859143655755</v>
      </c>
      <c r="G72" s="211">
        <v>-5.217803662154223</v>
      </c>
      <c r="H72" s="211">
        <v>5.1343473538633795</v>
      </c>
    </row>
    <row r="73" spans="1:8">
      <c r="A73" s="188" t="s">
        <v>82</v>
      </c>
      <c r="B73" s="188" t="s">
        <v>720</v>
      </c>
      <c r="C73" s="212" t="s">
        <v>721</v>
      </c>
      <c r="D73" s="213" t="s">
        <v>722</v>
      </c>
      <c r="E73" s="213" t="s">
        <v>722</v>
      </c>
      <c r="F73" s="213" t="s">
        <v>722</v>
      </c>
      <c r="G73" s="213" t="s">
        <v>722</v>
      </c>
      <c r="H73" s="213" t="s">
        <v>722</v>
      </c>
    </row>
    <row r="74" spans="1:8">
      <c r="A74" s="188" t="s">
        <v>82</v>
      </c>
      <c r="B74" s="188" t="s">
        <v>74</v>
      </c>
      <c r="C74" s="211">
        <v>-2.335759218152532</v>
      </c>
      <c r="D74" s="211">
        <v>0.83706860999051591</v>
      </c>
      <c r="E74" s="211">
        <v>-2.7904035467044888</v>
      </c>
      <c r="F74" s="211">
        <v>5.303719841163625E-3</v>
      </c>
      <c r="G74" s="211">
        <v>-3.9771691091259092</v>
      </c>
      <c r="H74" s="211">
        <v>-0.69434932717915487</v>
      </c>
    </row>
    <row r="75" spans="1:8">
      <c r="A75" s="188" t="s">
        <v>82</v>
      </c>
      <c r="B75" s="188" t="s">
        <v>773</v>
      </c>
      <c r="C75" s="211">
        <v>-0.14035343340887124</v>
      </c>
      <c r="D75" s="211">
        <v>2.4634052592855435E-2</v>
      </c>
      <c r="E75" s="211">
        <v>-5.6975372963836923</v>
      </c>
      <c r="F75" s="211">
        <v>1.3562765991241187E-8</v>
      </c>
      <c r="G75" s="211">
        <v>-0.18865840757476357</v>
      </c>
      <c r="H75" s="211">
        <v>-9.2048459242978914E-2</v>
      </c>
    </row>
    <row r="76" spans="1:8">
      <c r="A76" s="188" t="s">
        <v>82</v>
      </c>
      <c r="B76" s="188" t="s">
        <v>723</v>
      </c>
      <c r="C76" s="211">
        <v>3.8328086802402694</v>
      </c>
      <c r="D76" s="211">
        <v>1.213674582410694</v>
      </c>
      <c r="E76" s="211">
        <v>3.1580200622041943</v>
      </c>
      <c r="F76" s="211">
        <v>1.6071744484155504E-3</v>
      </c>
      <c r="G76" s="211">
        <v>1.4529112139925895</v>
      </c>
      <c r="H76" s="211">
        <v>6.2127061464879496</v>
      </c>
    </row>
    <row r="77" spans="1:8">
      <c r="A77" s="188" t="s">
        <v>82</v>
      </c>
      <c r="B77" s="188" t="s">
        <v>724</v>
      </c>
      <c r="C77" s="211">
        <v>-2.6849817036756849</v>
      </c>
      <c r="D77" s="211">
        <v>1.200642962720514</v>
      </c>
      <c r="E77" s="211">
        <v>-2.2362865456620313</v>
      </c>
      <c r="F77" s="211">
        <v>2.5419890675272928E-2</v>
      </c>
      <c r="G77" s="211">
        <v>-5.0393254349014445</v>
      </c>
      <c r="H77" s="211">
        <v>-0.33063797244992549</v>
      </c>
    </row>
    <row r="78" spans="1:8">
      <c r="A78" s="188" t="s">
        <v>82</v>
      </c>
      <c r="B78" s="188" t="s">
        <v>725</v>
      </c>
      <c r="C78" s="212" t="s">
        <v>721</v>
      </c>
      <c r="D78" s="213" t="s">
        <v>722</v>
      </c>
      <c r="E78" s="213" t="s">
        <v>722</v>
      </c>
      <c r="F78" s="213" t="s">
        <v>722</v>
      </c>
      <c r="G78" s="213" t="s">
        <v>722</v>
      </c>
      <c r="H78" s="213" t="s">
        <v>722</v>
      </c>
    </row>
    <row r="79" spans="1:8">
      <c r="A79" s="188" t="s">
        <v>82</v>
      </c>
      <c r="B79" s="188" t="s">
        <v>770</v>
      </c>
      <c r="C79" s="211">
        <v>-1.6277309336835355</v>
      </c>
      <c r="D79" s="211">
        <v>1.3800506396871892</v>
      </c>
      <c r="E79" s="211">
        <v>-1.1794718881130963</v>
      </c>
      <c r="F79" s="211">
        <v>0.23832126605342396</v>
      </c>
      <c r="G79" s="211">
        <v>-4.3338756188275092</v>
      </c>
      <c r="H79" s="211">
        <v>1.0784137514604384</v>
      </c>
    </row>
    <row r="80" spans="1:8">
      <c r="A80" s="188" t="s">
        <v>82</v>
      </c>
      <c r="B80" s="188" t="s">
        <v>771</v>
      </c>
      <c r="C80" s="211">
        <v>11.805902305547503</v>
      </c>
      <c r="D80" s="211">
        <v>4.083138247172446</v>
      </c>
      <c r="E80" s="211">
        <v>2.8913795200843455</v>
      </c>
      <c r="F80" s="211">
        <v>3.8682711790769559E-3</v>
      </c>
      <c r="G80" s="211">
        <v>3.7992664991988625</v>
      </c>
      <c r="H80" s="211">
        <v>19.812538111896146</v>
      </c>
    </row>
    <row r="81" spans="1:8">
      <c r="A81" s="188" t="s">
        <v>83</v>
      </c>
      <c r="B81" s="188" t="s">
        <v>709</v>
      </c>
      <c r="C81" s="211">
        <v>18.366208734184774</v>
      </c>
      <c r="D81" s="211">
        <v>1.5052912426943343</v>
      </c>
      <c r="E81" s="211">
        <v>12.201099835876898</v>
      </c>
      <c r="F81" s="211">
        <v>2.5731425441194556E-33</v>
      </c>
      <c r="G81" s="211">
        <v>15.414486117866204</v>
      </c>
      <c r="H81" s="211">
        <v>21.317931350503343</v>
      </c>
    </row>
    <row r="82" spans="1:8">
      <c r="A82" s="188" t="s">
        <v>83</v>
      </c>
      <c r="B82" s="188" t="s">
        <v>710</v>
      </c>
      <c r="C82" s="211">
        <v>-4.2782756330419804</v>
      </c>
      <c r="D82" s="211">
        <v>1.3792926040830105</v>
      </c>
      <c r="E82" s="211">
        <v>-3.1017897292984395</v>
      </c>
      <c r="F82" s="211">
        <v>1.9446696892740922E-3</v>
      </c>
      <c r="G82" s="211">
        <v>-6.9829277684689561</v>
      </c>
      <c r="H82" s="211">
        <v>-1.5736234976150048</v>
      </c>
    </row>
    <row r="83" spans="1:8">
      <c r="A83" s="188" t="s">
        <v>83</v>
      </c>
      <c r="B83" s="188" t="s">
        <v>711</v>
      </c>
      <c r="C83" s="211">
        <v>-1.690945446502226</v>
      </c>
      <c r="D83" s="211">
        <v>1.3865755422821353</v>
      </c>
      <c r="E83" s="211">
        <v>-1.2195119522439686</v>
      </c>
      <c r="F83" s="211">
        <v>0.22276312604850057</v>
      </c>
      <c r="G83" s="211">
        <v>-4.4098786810187898</v>
      </c>
      <c r="H83" s="211">
        <v>1.027987788014338</v>
      </c>
    </row>
    <row r="84" spans="1:8">
      <c r="A84" s="188" t="s">
        <v>83</v>
      </c>
      <c r="B84" s="188" t="s">
        <v>712</v>
      </c>
      <c r="C84" s="211">
        <v>-1.3835702671856602</v>
      </c>
      <c r="D84" s="211">
        <v>0.93554959516522918</v>
      </c>
      <c r="E84" s="211">
        <v>-1.478885004424918</v>
      </c>
      <c r="F84" s="211">
        <v>0.13929500189642796</v>
      </c>
      <c r="G84" s="211">
        <v>-3.2180876153329105</v>
      </c>
      <c r="H84" s="211">
        <v>0.45094708096159014</v>
      </c>
    </row>
    <row r="85" spans="1:8">
      <c r="A85" s="188" t="s">
        <v>83</v>
      </c>
      <c r="B85" s="188" t="s">
        <v>713</v>
      </c>
      <c r="C85" s="211">
        <v>-6.8404228069052282</v>
      </c>
      <c r="D85" s="211">
        <v>0.92251174922447043</v>
      </c>
      <c r="E85" s="211">
        <v>-7.414998034069245</v>
      </c>
      <c r="F85" s="211">
        <v>1.6480746439875425E-13</v>
      </c>
      <c r="G85" s="211">
        <v>-8.6493742687708757</v>
      </c>
      <c r="H85" s="211">
        <v>-5.0314713450395798</v>
      </c>
    </row>
    <row r="86" spans="1:8">
      <c r="A86" s="188" t="s">
        <v>83</v>
      </c>
      <c r="B86" s="188" t="s">
        <v>714</v>
      </c>
      <c r="C86" s="211">
        <v>-2.3046520110921707</v>
      </c>
      <c r="D86" s="211">
        <v>3.1318642333584936</v>
      </c>
      <c r="E86" s="211">
        <v>-0.73587225989702254</v>
      </c>
      <c r="F86" s="211">
        <v>0.46187636137866794</v>
      </c>
      <c r="G86" s="211">
        <v>-8.4459183831045799</v>
      </c>
      <c r="H86" s="211">
        <v>3.8366143609202386</v>
      </c>
    </row>
    <row r="87" spans="1:8">
      <c r="A87" s="188" t="s">
        <v>83</v>
      </c>
      <c r="B87" s="188" t="s">
        <v>715</v>
      </c>
      <c r="C87" s="211">
        <v>-3.9132249067891882</v>
      </c>
      <c r="D87" s="211">
        <v>2.2921093130218386</v>
      </c>
      <c r="E87" s="211">
        <v>-1.7072592849553612</v>
      </c>
      <c r="F87" s="211">
        <v>8.7896034822705027E-2</v>
      </c>
      <c r="G87" s="211">
        <v>-8.4078175187883435</v>
      </c>
      <c r="H87" s="211">
        <v>0.58136770520996661</v>
      </c>
    </row>
    <row r="88" spans="1:8">
      <c r="A88" s="188" t="s">
        <v>83</v>
      </c>
      <c r="B88" s="188" t="s">
        <v>716</v>
      </c>
      <c r="C88" s="211">
        <v>-4.1066341917092606</v>
      </c>
      <c r="D88" s="211">
        <v>0.87343599784853609</v>
      </c>
      <c r="E88" s="211">
        <v>-4.7017001838999066</v>
      </c>
      <c r="F88" s="211">
        <v>2.7179191911297524E-6</v>
      </c>
      <c r="G88" s="211">
        <v>-5.8193531099045623</v>
      </c>
      <c r="H88" s="211">
        <v>-2.3939152735139588</v>
      </c>
    </row>
    <row r="89" spans="1:8">
      <c r="A89" s="188" t="s">
        <v>83</v>
      </c>
      <c r="B89" s="188" t="s">
        <v>717</v>
      </c>
      <c r="C89" s="211">
        <v>2.4145509761661246</v>
      </c>
      <c r="D89" s="211">
        <v>1.2081617606835278</v>
      </c>
      <c r="E89" s="211">
        <v>1.9985328577193768</v>
      </c>
      <c r="F89" s="211">
        <v>4.5765289660941566E-2</v>
      </c>
      <c r="G89" s="211">
        <v>4.5468972607973439E-2</v>
      </c>
      <c r="H89" s="211">
        <v>4.7836329797242758</v>
      </c>
    </row>
    <row r="90" spans="1:8">
      <c r="A90" s="188" t="s">
        <v>83</v>
      </c>
      <c r="B90" s="188" t="s">
        <v>718</v>
      </c>
      <c r="C90" s="211">
        <v>3.0874626911719232</v>
      </c>
      <c r="D90" s="211">
        <v>1.0260930855141994</v>
      </c>
      <c r="E90" s="211">
        <v>3.0089499040184284</v>
      </c>
      <c r="F90" s="211">
        <v>2.6472718417234441E-3</v>
      </c>
      <c r="G90" s="211">
        <v>1.0753987921358841</v>
      </c>
      <c r="H90" s="211">
        <v>5.0995265902079625</v>
      </c>
    </row>
    <row r="91" spans="1:8">
      <c r="A91" s="188" t="s">
        <v>83</v>
      </c>
      <c r="B91" s="188" t="s">
        <v>719</v>
      </c>
      <c r="C91" s="211">
        <v>-1.0062154891239776</v>
      </c>
      <c r="D91" s="211">
        <v>1.0904521707592976</v>
      </c>
      <c r="E91" s="211">
        <v>-0.92275068646370373</v>
      </c>
      <c r="F91" s="211">
        <v>0.35622475252354968</v>
      </c>
      <c r="G91" s="211">
        <v>-3.1444809909432108</v>
      </c>
      <c r="H91" s="211">
        <v>1.1320500126952555</v>
      </c>
    </row>
    <row r="92" spans="1:8">
      <c r="A92" s="188" t="s">
        <v>83</v>
      </c>
      <c r="B92" s="188" t="s">
        <v>720</v>
      </c>
      <c r="C92" s="212" t="s">
        <v>721</v>
      </c>
      <c r="D92" s="213" t="s">
        <v>722</v>
      </c>
      <c r="E92" s="213" t="s">
        <v>722</v>
      </c>
      <c r="F92" s="213" t="s">
        <v>722</v>
      </c>
      <c r="G92" s="213" t="s">
        <v>722</v>
      </c>
      <c r="H92" s="213" t="s">
        <v>722</v>
      </c>
    </row>
    <row r="93" spans="1:8">
      <c r="A93" s="188" t="s">
        <v>83</v>
      </c>
      <c r="B93" s="188" t="s">
        <v>74</v>
      </c>
      <c r="C93" s="211">
        <v>-1.640081026766679</v>
      </c>
      <c r="D93" s="211">
        <v>0.33517158024071331</v>
      </c>
      <c r="E93" s="211">
        <v>-4.8932580309726932</v>
      </c>
      <c r="F93" s="211">
        <v>1.0538383425855195E-6</v>
      </c>
      <c r="G93" s="211">
        <v>-2.2973183145973919</v>
      </c>
      <c r="H93" s="211">
        <v>-0.98284373893596599</v>
      </c>
    </row>
    <row r="94" spans="1:8">
      <c r="A94" s="188" t="s">
        <v>83</v>
      </c>
      <c r="B94" s="188" t="s">
        <v>773</v>
      </c>
      <c r="C94" s="211">
        <v>-0.14017499813448758</v>
      </c>
      <c r="D94" s="211">
        <v>9.9813580540768412E-3</v>
      </c>
      <c r="E94" s="211">
        <v>-14.043679965697024</v>
      </c>
      <c r="F94" s="211">
        <v>3.3295220292707213E-43</v>
      </c>
      <c r="G94" s="211">
        <v>-0.15974742337297995</v>
      </c>
      <c r="H94" s="211">
        <v>-0.12060257289599521</v>
      </c>
    </row>
    <row r="95" spans="1:8">
      <c r="A95" s="188" t="s">
        <v>83</v>
      </c>
      <c r="B95" s="188" t="s">
        <v>723</v>
      </c>
      <c r="C95" s="211">
        <v>3.4930444439149902E-2</v>
      </c>
      <c r="D95" s="211">
        <v>0.49375643103739397</v>
      </c>
      <c r="E95" s="211">
        <v>7.074428249118743E-2</v>
      </c>
      <c r="F95" s="211">
        <v>0.94360684384163851</v>
      </c>
      <c r="G95" s="211">
        <v>-0.93327556321498717</v>
      </c>
      <c r="H95" s="211">
        <v>1.0031364520932871</v>
      </c>
    </row>
    <row r="96" spans="1:8">
      <c r="A96" s="188" t="s">
        <v>83</v>
      </c>
      <c r="B96" s="188" t="s">
        <v>724</v>
      </c>
      <c r="C96" s="211">
        <v>1.0798755781112861</v>
      </c>
      <c r="D96" s="211">
        <v>0.48026808416728956</v>
      </c>
      <c r="E96" s="211">
        <v>2.2484849893442806</v>
      </c>
      <c r="F96" s="211">
        <v>2.4630652637188839E-2</v>
      </c>
      <c r="G96" s="211">
        <v>0.1381188431188127</v>
      </c>
      <c r="H96" s="211">
        <v>2.0216323131037597</v>
      </c>
    </row>
    <row r="97" spans="1:8">
      <c r="A97" s="188" t="s">
        <v>83</v>
      </c>
      <c r="B97" s="188" t="s">
        <v>725</v>
      </c>
      <c r="C97" s="212" t="s">
        <v>721</v>
      </c>
      <c r="D97" s="213" t="s">
        <v>722</v>
      </c>
      <c r="E97" s="213" t="s">
        <v>722</v>
      </c>
      <c r="F97" s="213" t="s">
        <v>722</v>
      </c>
      <c r="G97" s="213" t="s">
        <v>722</v>
      </c>
      <c r="H97" s="213" t="s">
        <v>722</v>
      </c>
    </row>
    <row r="98" spans="1:8">
      <c r="A98" s="188" t="s">
        <v>83</v>
      </c>
      <c r="B98" s="188" t="s">
        <v>770</v>
      </c>
      <c r="C98" s="211">
        <v>-0.59587472503516781</v>
      </c>
      <c r="D98" s="211">
        <v>0.56963213297693227</v>
      </c>
      <c r="E98" s="211">
        <v>-1.0460693674724599</v>
      </c>
      <c r="F98" s="211">
        <v>0.29562850320456791</v>
      </c>
      <c r="G98" s="211">
        <v>-1.7128652463380436</v>
      </c>
      <c r="H98" s="211">
        <v>0.52111579626770788</v>
      </c>
    </row>
    <row r="99" spans="1:8">
      <c r="A99" s="188" t="s">
        <v>83</v>
      </c>
      <c r="B99" s="188" t="s">
        <v>771</v>
      </c>
      <c r="C99" s="211">
        <v>5.0682852661015634</v>
      </c>
      <c r="D99" s="211">
        <v>1.6682711682850908</v>
      </c>
      <c r="E99" s="211">
        <v>3.038046429413233</v>
      </c>
      <c r="F99" s="211">
        <v>2.4054005119894519E-3</v>
      </c>
      <c r="G99" s="211">
        <v>1.7969756365010456</v>
      </c>
      <c r="H99" s="211">
        <v>8.3395948957020813</v>
      </c>
    </row>
    <row r="100" spans="1:8" ht="24">
      <c r="A100" s="188" t="s">
        <v>84</v>
      </c>
      <c r="B100" s="188" t="s">
        <v>709</v>
      </c>
      <c r="C100" s="211">
        <v>25.977124793856362</v>
      </c>
      <c r="D100" s="211">
        <v>1.3315958523828968</v>
      </c>
      <c r="E100" s="211">
        <v>19.508265024534417</v>
      </c>
      <c r="F100" s="211">
        <v>3.6736916347713115E-79</v>
      </c>
      <c r="G100" s="211">
        <v>23.366017554377638</v>
      </c>
      <c r="H100" s="211">
        <v>28.588232033335085</v>
      </c>
    </row>
    <row r="101" spans="1:8" ht="24">
      <c r="A101" s="188" t="s">
        <v>84</v>
      </c>
      <c r="B101" s="188" t="s">
        <v>710</v>
      </c>
      <c r="C101" s="211">
        <v>-5.9120166276913189</v>
      </c>
      <c r="D101" s="211">
        <v>1.2245822668313964</v>
      </c>
      <c r="E101" s="211">
        <v>-4.8277823285720505</v>
      </c>
      <c r="F101" s="211">
        <v>1.4613939323932462E-6</v>
      </c>
      <c r="G101" s="211">
        <v>-8.31328245961679</v>
      </c>
      <c r="H101" s="211">
        <v>-3.5107507957658473</v>
      </c>
    </row>
    <row r="102" spans="1:8" ht="24">
      <c r="A102" s="188" t="s">
        <v>84</v>
      </c>
      <c r="B102" s="188" t="s">
        <v>711</v>
      </c>
      <c r="C102" s="211">
        <v>-3.1249532132207953</v>
      </c>
      <c r="D102" s="211">
        <v>1.2310909148787883</v>
      </c>
      <c r="E102" s="211">
        <v>-2.5383610385334334</v>
      </c>
      <c r="F102" s="211">
        <v>1.1195744955818397E-2</v>
      </c>
      <c r="G102" s="211">
        <v>-5.5389817599034146</v>
      </c>
      <c r="H102" s="211">
        <v>-0.71092466653817576</v>
      </c>
    </row>
    <row r="103" spans="1:8" ht="24">
      <c r="A103" s="188" t="s">
        <v>84</v>
      </c>
      <c r="B103" s="188" t="s">
        <v>712</v>
      </c>
      <c r="C103" s="211">
        <v>1.3665444874745447</v>
      </c>
      <c r="D103" s="211">
        <v>0.82774956667664024</v>
      </c>
      <c r="E103" s="211">
        <v>1.6509153764478917</v>
      </c>
      <c r="F103" s="211">
        <v>9.8877799573685365E-2</v>
      </c>
      <c r="G103" s="211">
        <v>-0.25657778506559448</v>
      </c>
      <c r="H103" s="211">
        <v>2.9896667600146838</v>
      </c>
    </row>
    <row r="104" spans="1:8" ht="24">
      <c r="A104" s="188" t="s">
        <v>84</v>
      </c>
      <c r="B104" s="188" t="s">
        <v>713</v>
      </c>
      <c r="C104" s="211">
        <v>-12.389976800903721</v>
      </c>
      <c r="D104" s="211">
        <v>0.81853454984736329</v>
      </c>
      <c r="E104" s="211">
        <v>-15.136779263885867</v>
      </c>
      <c r="F104" s="211">
        <v>1.1902998031697963E-49</v>
      </c>
      <c r="G104" s="211">
        <v>-13.995029478895495</v>
      </c>
      <c r="H104" s="211">
        <v>-10.784924122911947</v>
      </c>
    </row>
    <row r="105" spans="1:8" ht="24">
      <c r="A105" s="188" t="s">
        <v>84</v>
      </c>
      <c r="B105" s="188" t="s">
        <v>714</v>
      </c>
      <c r="C105" s="211">
        <v>-6.1517370752825098</v>
      </c>
      <c r="D105" s="211">
        <v>2.7805455357871698</v>
      </c>
      <c r="E105" s="211">
        <v>-2.2124209066552689</v>
      </c>
      <c r="F105" s="211">
        <v>2.702504023556394E-2</v>
      </c>
      <c r="G105" s="211">
        <v>-11.604069001070487</v>
      </c>
      <c r="H105" s="211">
        <v>-0.69940514949453203</v>
      </c>
    </row>
    <row r="106" spans="1:8" ht="24">
      <c r="A106" s="188" t="s">
        <v>84</v>
      </c>
      <c r="B106" s="188" t="s">
        <v>715</v>
      </c>
      <c r="C106" s="211">
        <v>-3.9196538297542536</v>
      </c>
      <c r="D106" s="211">
        <v>2.0347968066085986</v>
      </c>
      <c r="E106" s="211">
        <v>-1.9263121590441019</v>
      </c>
      <c r="F106" s="211">
        <v>5.4175359815136714E-2</v>
      </c>
      <c r="G106" s="211">
        <v>-7.909657751061256</v>
      </c>
      <c r="H106" s="211">
        <v>7.0350091552748975E-2</v>
      </c>
    </row>
    <row r="107" spans="1:8" ht="24">
      <c r="A107" s="188" t="s">
        <v>84</v>
      </c>
      <c r="B107" s="188" t="s">
        <v>716</v>
      </c>
      <c r="C107" s="211">
        <v>-8.2262913617561253</v>
      </c>
      <c r="D107" s="211">
        <v>0.77507675165431489</v>
      </c>
      <c r="E107" s="211">
        <v>-10.613518395691813</v>
      </c>
      <c r="F107" s="211">
        <v>8.7208383472479664E-26</v>
      </c>
      <c r="G107" s="211">
        <v>-9.7461282655543915</v>
      </c>
      <c r="H107" s="211">
        <v>-6.70645445795786</v>
      </c>
    </row>
    <row r="108" spans="1:8" ht="24">
      <c r="A108" s="188" t="s">
        <v>84</v>
      </c>
      <c r="B108" s="188" t="s">
        <v>717</v>
      </c>
      <c r="C108" s="211">
        <v>9.1680484143935033</v>
      </c>
      <c r="D108" s="211">
        <v>1.0728490946944205</v>
      </c>
      <c r="E108" s="211">
        <v>8.5455153569429427</v>
      </c>
      <c r="F108" s="211">
        <v>2.15681605531345E-17</v>
      </c>
      <c r="G108" s="211">
        <v>7.064313987005634</v>
      </c>
      <c r="H108" s="211">
        <v>11.271782841781373</v>
      </c>
    </row>
    <row r="109" spans="1:8" ht="24">
      <c r="A109" s="188" t="s">
        <v>84</v>
      </c>
      <c r="B109" s="188" t="s">
        <v>718</v>
      </c>
      <c r="C109" s="211">
        <v>9.926420075112242</v>
      </c>
      <c r="D109" s="211">
        <v>0.91067340836402921</v>
      </c>
      <c r="E109" s="211">
        <v>10.900087763564402</v>
      </c>
      <c r="F109" s="211">
        <v>4.4515679467940739E-27</v>
      </c>
      <c r="G109" s="211">
        <v>8.1406936288148319</v>
      </c>
      <c r="H109" s="211">
        <v>11.712146521409652</v>
      </c>
    </row>
    <row r="110" spans="1:8" ht="24">
      <c r="A110" s="188" t="s">
        <v>84</v>
      </c>
      <c r="B110" s="188" t="s">
        <v>719</v>
      </c>
      <c r="C110" s="211">
        <v>4.5448279794774304</v>
      </c>
      <c r="D110" s="211">
        <v>0.96724242354791001</v>
      </c>
      <c r="E110" s="211">
        <v>4.6987475619676573</v>
      </c>
      <c r="F110" s="211">
        <v>2.7552790928163717E-6</v>
      </c>
      <c r="G110" s="211">
        <v>2.648176161332032</v>
      </c>
      <c r="H110" s="211">
        <v>6.4414797976228293</v>
      </c>
    </row>
    <row r="111" spans="1:8" ht="24">
      <c r="A111" s="188" t="s">
        <v>84</v>
      </c>
      <c r="B111" s="188" t="s">
        <v>720</v>
      </c>
      <c r="C111" s="212" t="s">
        <v>721</v>
      </c>
      <c r="D111" s="213" t="s">
        <v>722</v>
      </c>
      <c r="E111" s="213" t="s">
        <v>722</v>
      </c>
      <c r="F111" s="213" t="s">
        <v>722</v>
      </c>
      <c r="G111" s="213" t="s">
        <v>722</v>
      </c>
      <c r="H111" s="213" t="s">
        <v>722</v>
      </c>
    </row>
    <row r="112" spans="1:8" ht="24">
      <c r="A112" s="188" t="s">
        <v>84</v>
      </c>
      <c r="B112" s="188" t="s">
        <v>74</v>
      </c>
      <c r="C112" s="211">
        <v>-0.98297893612604104</v>
      </c>
      <c r="D112" s="211">
        <v>0.29471255134906227</v>
      </c>
      <c r="E112" s="211">
        <v>-3.3353819904391688</v>
      </c>
      <c r="F112" s="211">
        <v>8.6390289806087669E-4</v>
      </c>
      <c r="G112" s="211">
        <v>-1.5608765580026118</v>
      </c>
      <c r="H112" s="211">
        <v>-0.40508131424947019</v>
      </c>
    </row>
    <row r="113" spans="1:8" ht="24">
      <c r="A113" s="188" t="s">
        <v>84</v>
      </c>
      <c r="B113" s="188" t="s">
        <v>773</v>
      </c>
      <c r="C113" s="211">
        <v>-0.21239529766752929</v>
      </c>
      <c r="D113" s="211">
        <v>8.8139287247118638E-3</v>
      </c>
      <c r="E113" s="211">
        <v>-24.097687229082137</v>
      </c>
      <c r="F113" s="211">
        <v>7.1377219342870772E-116</v>
      </c>
      <c r="G113" s="211">
        <v>-0.22967840429493486</v>
      </c>
      <c r="H113" s="211">
        <v>-0.19511219104012373</v>
      </c>
    </row>
    <row r="114" spans="1:8" ht="24">
      <c r="A114" s="188" t="s">
        <v>84</v>
      </c>
      <c r="B114" s="188" t="s">
        <v>723</v>
      </c>
      <c r="C114" s="211">
        <v>0.11832174041026861</v>
      </c>
      <c r="D114" s="211">
        <v>0.43499182565030203</v>
      </c>
      <c r="E114" s="211">
        <v>0.27200911243189579</v>
      </c>
      <c r="F114" s="211">
        <v>0.78563681979691224</v>
      </c>
      <c r="G114" s="211">
        <v>-0.73464750174907911</v>
      </c>
      <c r="H114" s="211">
        <v>0.97129098256961632</v>
      </c>
    </row>
    <row r="115" spans="1:8" ht="24">
      <c r="A115" s="188" t="s">
        <v>84</v>
      </c>
      <c r="B115" s="188" t="s">
        <v>724</v>
      </c>
      <c r="C115" s="211">
        <v>-1.3495175024109334</v>
      </c>
      <c r="D115" s="211">
        <v>0.42382051635159135</v>
      </c>
      <c r="E115" s="211">
        <v>-3.1841721916345502</v>
      </c>
      <c r="F115" s="211">
        <v>1.4690155905296863E-3</v>
      </c>
      <c r="G115" s="211">
        <v>-2.1805810841312518</v>
      </c>
      <c r="H115" s="211">
        <v>-0.51845392069061491</v>
      </c>
    </row>
    <row r="116" spans="1:8" ht="24">
      <c r="A116" s="188" t="s">
        <v>84</v>
      </c>
      <c r="B116" s="188" t="s">
        <v>725</v>
      </c>
      <c r="C116" s="212" t="s">
        <v>721</v>
      </c>
      <c r="D116" s="213" t="s">
        <v>722</v>
      </c>
      <c r="E116" s="213" t="s">
        <v>722</v>
      </c>
      <c r="F116" s="213" t="s">
        <v>722</v>
      </c>
      <c r="G116" s="213" t="s">
        <v>722</v>
      </c>
      <c r="H116" s="213" t="s">
        <v>722</v>
      </c>
    </row>
    <row r="117" spans="1:8" ht="24">
      <c r="A117" s="188" t="s">
        <v>84</v>
      </c>
      <c r="B117" s="188" t="s">
        <v>770</v>
      </c>
      <c r="C117" s="211">
        <v>0.73401878854530944</v>
      </c>
      <c r="D117" s="211">
        <v>0.49778500019094168</v>
      </c>
      <c r="E117" s="211">
        <v>1.4745699212787702</v>
      </c>
      <c r="F117" s="211">
        <v>0.14045045195757466</v>
      </c>
      <c r="G117" s="211">
        <v>-0.24208069041937866</v>
      </c>
      <c r="H117" s="211">
        <v>1.7101182675099975</v>
      </c>
    </row>
    <row r="118" spans="1:8" ht="24">
      <c r="A118" s="188" t="s">
        <v>84</v>
      </c>
      <c r="B118" s="188" t="s">
        <v>771</v>
      </c>
      <c r="C118" s="211">
        <v>3.1497169182796148</v>
      </c>
      <c r="D118" s="211">
        <v>1.4492399889657557</v>
      </c>
      <c r="E118" s="211">
        <v>2.1733577200884429</v>
      </c>
      <c r="F118" s="211">
        <v>2.9844263080232674E-2</v>
      </c>
      <c r="G118" s="211">
        <v>0.30792297595180751</v>
      </c>
      <c r="H118" s="211">
        <v>5.9915108606074217</v>
      </c>
    </row>
    <row r="119" spans="1:8">
      <c r="A119" s="188" t="s">
        <v>85</v>
      </c>
      <c r="B119" s="188" t="s">
        <v>709</v>
      </c>
      <c r="C119" s="211">
        <v>26.458782293659286</v>
      </c>
      <c r="D119" s="211">
        <v>1.2692824630108028</v>
      </c>
      <c r="E119" s="211">
        <v>20.845464319185268</v>
      </c>
      <c r="F119" s="211">
        <v>3.3374653016459824E-89</v>
      </c>
      <c r="G119" s="211">
        <v>23.969846487422362</v>
      </c>
      <c r="H119" s="211">
        <v>28.94771809989621</v>
      </c>
    </row>
    <row r="120" spans="1:8">
      <c r="A120" s="188" t="s">
        <v>85</v>
      </c>
      <c r="B120" s="188" t="s">
        <v>710</v>
      </c>
      <c r="C120" s="211">
        <v>-4.098467711731633</v>
      </c>
      <c r="D120" s="211">
        <v>1.1617655993006186</v>
      </c>
      <c r="E120" s="211">
        <v>-3.5277922794399363</v>
      </c>
      <c r="F120" s="211">
        <v>4.2648463413627233E-4</v>
      </c>
      <c r="G120" s="211">
        <v>-6.3765737147836887</v>
      </c>
      <c r="H120" s="211">
        <v>-1.8203617086795778</v>
      </c>
    </row>
    <row r="121" spans="1:8">
      <c r="A121" s="188" t="s">
        <v>85</v>
      </c>
      <c r="B121" s="188" t="s">
        <v>711</v>
      </c>
      <c r="C121" s="211">
        <v>-1.2261087441424947</v>
      </c>
      <c r="D121" s="211">
        <v>1.1678164268910105</v>
      </c>
      <c r="E121" s="211">
        <v>-1.0499156510468615</v>
      </c>
      <c r="F121" s="211">
        <v>0.29385693521253686</v>
      </c>
      <c r="G121" s="211">
        <v>-3.51607981418001</v>
      </c>
      <c r="H121" s="211">
        <v>1.0638623258950204</v>
      </c>
    </row>
    <row r="122" spans="1:8">
      <c r="A122" s="188" t="s">
        <v>85</v>
      </c>
      <c r="B122" s="188" t="s">
        <v>712</v>
      </c>
      <c r="C122" s="211">
        <v>3.4184242095947073</v>
      </c>
      <c r="D122" s="211">
        <v>0.78784392579202445</v>
      </c>
      <c r="E122" s="211">
        <v>4.3389611795993019</v>
      </c>
      <c r="F122" s="211">
        <v>1.4876174279928464E-5</v>
      </c>
      <c r="G122" s="211">
        <v>1.8735411644301996</v>
      </c>
      <c r="H122" s="211">
        <v>4.963307254759215</v>
      </c>
    </row>
    <row r="123" spans="1:8">
      <c r="A123" s="188" t="s">
        <v>85</v>
      </c>
      <c r="B123" s="188" t="s">
        <v>713</v>
      </c>
      <c r="C123" s="211">
        <v>-9.9851081940583306</v>
      </c>
      <c r="D123" s="211">
        <v>0.77891279224281595</v>
      </c>
      <c r="E123" s="211">
        <v>-12.819289005778201</v>
      </c>
      <c r="F123" s="211">
        <v>1.6939803286844017E-36</v>
      </c>
      <c r="G123" s="211">
        <v>-11.512478180680944</v>
      </c>
      <c r="H123" s="211">
        <v>-8.4577382074357175</v>
      </c>
    </row>
    <row r="124" spans="1:8">
      <c r="A124" s="188" t="s">
        <v>85</v>
      </c>
      <c r="B124" s="188" t="s">
        <v>714</v>
      </c>
      <c r="C124" s="211">
        <v>-3.7729281737886069</v>
      </c>
      <c r="D124" s="211">
        <v>2.638001312043539</v>
      </c>
      <c r="E124" s="211">
        <v>-1.4302222506727609</v>
      </c>
      <c r="F124" s="211">
        <v>0.15277643144000441</v>
      </c>
      <c r="G124" s="211">
        <v>-8.9457845818655759</v>
      </c>
      <c r="H124" s="211">
        <v>1.3999282342883614</v>
      </c>
    </row>
    <row r="125" spans="1:8">
      <c r="A125" s="188" t="s">
        <v>85</v>
      </c>
      <c r="B125" s="188" t="s">
        <v>715</v>
      </c>
      <c r="C125" s="211">
        <v>-0.35956397190798151</v>
      </c>
      <c r="D125" s="211">
        <v>1.9307547348783309</v>
      </c>
      <c r="E125" s="211">
        <v>-0.18622975016588003</v>
      </c>
      <c r="F125" s="211">
        <v>0.85227948953266885</v>
      </c>
      <c r="G125" s="211">
        <v>-4.145580664600014</v>
      </c>
      <c r="H125" s="211">
        <v>3.4264527207840509</v>
      </c>
    </row>
    <row r="126" spans="1:8">
      <c r="A126" s="188" t="s">
        <v>85</v>
      </c>
      <c r="B126" s="188" t="s">
        <v>716</v>
      </c>
      <c r="C126" s="211">
        <v>-6.0389293212938151</v>
      </c>
      <c r="D126" s="211">
        <v>0.73623775459548813</v>
      </c>
      <c r="E126" s="211">
        <v>-8.2024173354323437</v>
      </c>
      <c r="F126" s="211">
        <v>3.7004827472676139E-16</v>
      </c>
      <c r="G126" s="211">
        <v>-7.4826178324936956</v>
      </c>
      <c r="H126" s="211">
        <v>-4.5952408100939346</v>
      </c>
    </row>
    <row r="127" spans="1:8">
      <c r="A127" s="188" t="s">
        <v>85</v>
      </c>
      <c r="B127" s="188" t="s">
        <v>717</v>
      </c>
      <c r="C127" s="211">
        <v>6.6133909308833188</v>
      </c>
      <c r="D127" s="211">
        <v>1.0175706528414155</v>
      </c>
      <c r="E127" s="211">
        <v>6.4991958174269309</v>
      </c>
      <c r="F127" s="211">
        <v>9.6882310340742947E-11</v>
      </c>
      <c r="G127" s="211">
        <v>4.6180367784078618</v>
      </c>
      <c r="H127" s="211">
        <v>8.6087450833587766</v>
      </c>
    </row>
    <row r="128" spans="1:8">
      <c r="A128" s="188" t="s">
        <v>85</v>
      </c>
      <c r="B128" s="188" t="s">
        <v>718</v>
      </c>
      <c r="C128" s="211">
        <v>6.2762690776423344</v>
      </c>
      <c r="D128" s="211">
        <v>0.8642422554608814</v>
      </c>
      <c r="E128" s="211">
        <v>7.2621640957550007</v>
      </c>
      <c r="F128" s="211">
        <v>5.0437074770534669E-13</v>
      </c>
      <c r="G128" s="211">
        <v>4.5815765583923946</v>
      </c>
      <c r="H128" s="211">
        <v>7.9709615968922742</v>
      </c>
    </row>
    <row r="129" spans="1:8">
      <c r="A129" s="188" t="s">
        <v>85</v>
      </c>
      <c r="B129" s="188" t="s">
        <v>719</v>
      </c>
      <c r="C129" s="211">
        <v>2.3208351974824382</v>
      </c>
      <c r="D129" s="211">
        <v>0.91882886918767126</v>
      </c>
      <c r="E129" s="211">
        <v>2.5258622963536927</v>
      </c>
      <c r="F129" s="211">
        <v>1.1601899808862965E-2</v>
      </c>
      <c r="G129" s="211">
        <v>0.51910379492234948</v>
      </c>
      <c r="H129" s="211">
        <v>4.1225666000425267</v>
      </c>
    </row>
    <row r="130" spans="1:8">
      <c r="A130" s="188" t="s">
        <v>85</v>
      </c>
      <c r="B130" s="188" t="s">
        <v>720</v>
      </c>
      <c r="C130" s="212" t="s">
        <v>721</v>
      </c>
      <c r="D130" s="213" t="s">
        <v>722</v>
      </c>
      <c r="E130" s="213" t="s">
        <v>722</v>
      </c>
      <c r="F130" s="213" t="s">
        <v>722</v>
      </c>
      <c r="G130" s="213" t="s">
        <v>722</v>
      </c>
      <c r="H130" s="213" t="s">
        <v>722</v>
      </c>
    </row>
    <row r="131" spans="1:8">
      <c r="A131" s="188" t="s">
        <v>85</v>
      </c>
      <c r="B131" s="188" t="s">
        <v>74</v>
      </c>
      <c r="C131" s="211">
        <v>-1.1826393511685847</v>
      </c>
      <c r="D131" s="211">
        <v>0.28275194892833977</v>
      </c>
      <c r="E131" s="211">
        <v>-4.1826037120200752</v>
      </c>
      <c r="F131" s="211">
        <v>2.9797828732590717E-5</v>
      </c>
      <c r="G131" s="211">
        <v>-1.7370876087311169</v>
      </c>
      <c r="H131" s="211">
        <v>-0.62819109360605241</v>
      </c>
    </row>
    <row r="132" spans="1:8">
      <c r="A132" s="188" t="s">
        <v>85</v>
      </c>
      <c r="B132" s="188" t="s">
        <v>773</v>
      </c>
      <c r="C132" s="211">
        <v>-0.23471792927098931</v>
      </c>
      <c r="D132" s="211">
        <v>8.4064352053702072E-3</v>
      </c>
      <c r="E132" s="211">
        <v>-27.921220295738028</v>
      </c>
      <c r="F132" s="211">
        <v>7.998091843194152E-150</v>
      </c>
      <c r="G132" s="211">
        <v>-0.25120210690299249</v>
      </c>
      <c r="H132" s="211">
        <v>-0.21823375163898615</v>
      </c>
    </row>
    <row r="133" spans="1:8">
      <c r="A133" s="188" t="s">
        <v>85</v>
      </c>
      <c r="B133" s="188" t="s">
        <v>723</v>
      </c>
      <c r="C133" s="211">
        <v>-0.96331202539837002</v>
      </c>
      <c r="D133" s="211">
        <v>0.41683794800780111</v>
      </c>
      <c r="E133" s="211">
        <v>-2.310998866591536</v>
      </c>
      <c r="F133" s="211">
        <v>2.0912754272908972E-2</v>
      </c>
      <c r="G133" s="211">
        <v>-1.7806895000181477</v>
      </c>
      <c r="H133" s="211">
        <v>-0.14593455077859233</v>
      </c>
    </row>
    <row r="134" spans="1:8">
      <c r="A134" s="188" t="s">
        <v>85</v>
      </c>
      <c r="B134" s="188" t="s">
        <v>724</v>
      </c>
      <c r="C134" s="211">
        <v>-2.4538359638792091</v>
      </c>
      <c r="D134" s="211">
        <v>0.40543129149936824</v>
      </c>
      <c r="E134" s="211">
        <v>-6.0524089169447661</v>
      </c>
      <c r="F134" s="211">
        <v>1.6382960064494567E-9</v>
      </c>
      <c r="G134" s="211">
        <v>-3.2488461273285951</v>
      </c>
      <c r="H134" s="211">
        <v>-1.6588258004298233</v>
      </c>
    </row>
    <row r="135" spans="1:8">
      <c r="A135" s="188" t="s">
        <v>85</v>
      </c>
      <c r="B135" s="188" t="s">
        <v>725</v>
      </c>
      <c r="C135" s="212" t="s">
        <v>721</v>
      </c>
      <c r="D135" s="213" t="s">
        <v>722</v>
      </c>
      <c r="E135" s="213" t="s">
        <v>722</v>
      </c>
      <c r="F135" s="213" t="s">
        <v>722</v>
      </c>
      <c r="G135" s="213" t="s">
        <v>722</v>
      </c>
      <c r="H135" s="213" t="s">
        <v>722</v>
      </c>
    </row>
    <row r="136" spans="1:8">
      <c r="A136" s="188" t="s">
        <v>85</v>
      </c>
      <c r="B136" s="188" t="s">
        <v>770</v>
      </c>
      <c r="C136" s="211">
        <v>-0.10637146201766914</v>
      </c>
      <c r="D136" s="211">
        <v>0.48024669530953834</v>
      </c>
      <c r="E136" s="211">
        <v>-0.2214933763346533</v>
      </c>
      <c r="F136" s="211">
        <v>0.82472612612266305</v>
      </c>
      <c r="G136" s="211">
        <v>-1.0480871404550312</v>
      </c>
      <c r="H136" s="211">
        <v>0.83534421641969292</v>
      </c>
    </row>
    <row r="137" spans="1:8">
      <c r="A137" s="188" t="s">
        <v>85</v>
      </c>
      <c r="B137" s="188" t="s">
        <v>771</v>
      </c>
      <c r="C137" s="211">
        <v>5.5462892835778126</v>
      </c>
      <c r="D137" s="211">
        <v>1.405117491055816</v>
      </c>
      <c r="E137" s="211">
        <v>3.9472067772854271</v>
      </c>
      <c r="F137" s="211">
        <v>8.1218461011334665E-5</v>
      </c>
      <c r="G137" s="211">
        <v>2.7909945896268997</v>
      </c>
      <c r="H137" s="211">
        <v>8.3015839775287255</v>
      </c>
    </row>
    <row r="138" spans="1:8">
      <c r="A138" s="188" t="s">
        <v>86</v>
      </c>
      <c r="B138" s="188" t="s">
        <v>709</v>
      </c>
      <c r="C138" s="211">
        <v>12.64499789977674</v>
      </c>
      <c r="D138" s="211">
        <v>0.93373402108243575</v>
      </c>
      <c r="E138" s="211">
        <v>13.542398171502807</v>
      </c>
      <c r="F138" s="211">
        <v>2.065512306810232E-40</v>
      </c>
      <c r="G138" s="211">
        <v>10.814050888627188</v>
      </c>
      <c r="H138" s="211">
        <v>14.475944910926293</v>
      </c>
    </row>
    <row r="139" spans="1:8">
      <c r="A139" s="188" t="s">
        <v>86</v>
      </c>
      <c r="B139" s="188" t="s">
        <v>710</v>
      </c>
      <c r="C139" s="211">
        <v>-2.5243176554361857</v>
      </c>
      <c r="D139" s="211">
        <v>0.85750210573122265</v>
      </c>
      <c r="E139" s="211">
        <v>-2.9438034479036177</v>
      </c>
      <c r="F139" s="211">
        <v>3.2711080382540666E-3</v>
      </c>
      <c r="G139" s="211">
        <v>-4.2057824859914135</v>
      </c>
      <c r="H139" s="211">
        <v>-0.8428528248809577</v>
      </c>
    </row>
    <row r="140" spans="1:8">
      <c r="A140" s="188" t="s">
        <v>86</v>
      </c>
      <c r="B140" s="188" t="s">
        <v>711</v>
      </c>
      <c r="C140" s="211">
        <v>-0.39450541321075577</v>
      </c>
      <c r="D140" s="211">
        <v>0.86206960009602163</v>
      </c>
      <c r="E140" s="211">
        <v>-0.45762594246081034</v>
      </c>
      <c r="F140" s="211">
        <v>0.64725987136617125</v>
      </c>
      <c r="G140" s="211">
        <v>-2.0849265846155722</v>
      </c>
      <c r="H140" s="211">
        <v>1.2959157581940606</v>
      </c>
    </row>
    <row r="141" spans="1:8">
      <c r="A141" s="188" t="s">
        <v>86</v>
      </c>
      <c r="B141" s="188" t="s">
        <v>712</v>
      </c>
      <c r="C141" s="211">
        <v>2.0814417405786645</v>
      </c>
      <c r="D141" s="211">
        <v>0.57980746056753318</v>
      </c>
      <c r="E141" s="211">
        <v>3.5898843704792722</v>
      </c>
      <c r="F141" s="211">
        <v>3.3701434639086197E-4</v>
      </c>
      <c r="G141" s="211">
        <v>0.94450476174000597</v>
      </c>
      <c r="H141" s="211">
        <v>3.218378719417323</v>
      </c>
    </row>
    <row r="142" spans="1:8">
      <c r="A142" s="188" t="s">
        <v>86</v>
      </c>
      <c r="B142" s="188" t="s">
        <v>713</v>
      </c>
      <c r="C142" s="211">
        <v>-5.0829468744831177</v>
      </c>
      <c r="D142" s="211">
        <v>0.57445937960083249</v>
      </c>
      <c r="E142" s="211">
        <v>-8.8482267937117545</v>
      </c>
      <c r="F142" s="211">
        <v>1.6187901996212672E-18</v>
      </c>
      <c r="G142" s="211">
        <v>-6.2093968702620659</v>
      </c>
      <c r="H142" s="211">
        <v>-3.956496878704169</v>
      </c>
    </row>
    <row r="143" spans="1:8">
      <c r="A143" s="188" t="s">
        <v>86</v>
      </c>
      <c r="B143" s="188" t="s">
        <v>714</v>
      </c>
      <c r="C143" s="211">
        <v>-1.1441242270547396</v>
      </c>
      <c r="D143" s="211">
        <v>1.9470494000916518</v>
      </c>
      <c r="E143" s="211">
        <v>-0.58761951648524335</v>
      </c>
      <c r="F143" s="211">
        <v>0.55683931227783734</v>
      </c>
      <c r="G143" s="211">
        <v>-4.962068308738365</v>
      </c>
      <c r="H143" s="211">
        <v>2.6738198546288854</v>
      </c>
    </row>
    <row r="144" spans="1:8">
      <c r="A144" s="188" t="s">
        <v>86</v>
      </c>
      <c r="B144" s="188" t="s">
        <v>715</v>
      </c>
      <c r="C144" s="211">
        <v>-2.1591155788960492</v>
      </c>
      <c r="D144" s="211">
        <v>1.4249057838590831</v>
      </c>
      <c r="E144" s="211">
        <v>-1.5152690117156378</v>
      </c>
      <c r="F144" s="211">
        <v>0.12982722008941006</v>
      </c>
      <c r="G144" s="211">
        <v>-4.9531949711217784</v>
      </c>
      <c r="H144" s="211">
        <v>0.63496381332967977</v>
      </c>
    </row>
    <row r="145" spans="1:8">
      <c r="A145" s="188" t="s">
        <v>86</v>
      </c>
      <c r="B145" s="188" t="s">
        <v>716</v>
      </c>
      <c r="C145" s="211">
        <v>-2.7695968466717944</v>
      </c>
      <c r="D145" s="211">
        <v>0.54278378673718963</v>
      </c>
      <c r="E145" s="211">
        <v>-5.1025784379458727</v>
      </c>
      <c r="F145" s="211">
        <v>3.5950898311110053E-7</v>
      </c>
      <c r="G145" s="211">
        <v>-3.8339345805318246</v>
      </c>
      <c r="H145" s="211">
        <v>-1.7052591128117642</v>
      </c>
    </row>
    <row r="146" spans="1:8">
      <c r="A146" s="188" t="s">
        <v>86</v>
      </c>
      <c r="B146" s="188" t="s">
        <v>717</v>
      </c>
      <c r="C146" s="211">
        <v>4.8180920756626557</v>
      </c>
      <c r="D146" s="211">
        <v>0.75122481625284421</v>
      </c>
      <c r="E146" s="211">
        <v>6.4136487126391764</v>
      </c>
      <c r="F146" s="211">
        <v>1.6851553479529215E-10</v>
      </c>
      <c r="G146" s="211">
        <v>3.3450250127050309</v>
      </c>
      <c r="H146" s="211">
        <v>6.291159138620281</v>
      </c>
    </row>
    <row r="147" spans="1:8">
      <c r="A147" s="188" t="s">
        <v>86</v>
      </c>
      <c r="B147" s="188" t="s">
        <v>718</v>
      </c>
      <c r="C147" s="211">
        <v>5.4340401553172377</v>
      </c>
      <c r="D147" s="211">
        <v>0.63776604681465687</v>
      </c>
      <c r="E147" s="211">
        <v>8.5204287410057766</v>
      </c>
      <c r="F147" s="211">
        <v>2.6654734805878042E-17</v>
      </c>
      <c r="G147" s="211">
        <v>4.1834529314798958</v>
      </c>
      <c r="H147" s="211">
        <v>6.6846273791545796</v>
      </c>
    </row>
    <row r="148" spans="1:8">
      <c r="A148" s="188" t="s">
        <v>86</v>
      </c>
      <c r="B148" s="188" t="s">
        <v>719</v>
      </c>
      <c r="C148" s="211">
        <v>1.2787734041019645</v>
      </c>
      <c r="D148" s="211">
        <v>0.67743721558836811</v>
      </c>
      <c r="E148" s="211">
        <v>1.8876633504572429</v>
      </c>
      <c r="F148" s="211">
        <v>5.9183688405295795E-2</v>
      </c>
      <c r="G148" s="211">
        <v>-4.9604503436537495E-2</v>
      </c>
      <c r="H148" s="211">
        <v>2.6071513116404663</v>
      </c>
    </row>
    <row r="149" spans="1:8">
      <c r="A149" s="188" t="s">
        <v>86</v>
      </c>
      <c r="B149" s="188" t="s">
        <v>720</v>
      </c>
      <c r="C149" s="212" t="s">
        <v>721</v>
      </c>
      <c r="D149" s="213" t="s">
        <v>722</v>
      </c>
      <c r="E149" s="213" t="s">
        <v>722</v>
      </c>
      <c r="F149" s="213" t="s">
        <v>722</v>
      </c>
      <c r="G149" s="213" t="s">
        <v>722</v>
      </c>
      <c r="H149" s="213" t="s">
        <v>722</v>
      </c>
    </row>
    <row r="150" spans="1:8">
      <c r="A150" s="188" t="s">
        <v>86</v>
      </c>
      <c r="B150" s="188" t="s">
        <v>74</v>
      </c>
      <c r="C150" s="211">
        <v>-0.46602803818589855</v>
      </c>
      <c r="D150" s="211">
        <v>0.20677992020897742</v>
      </c>
      <c r="E150" s="211">
        <v>-2.2537393268887902</v>
      </c>
      <c r="F150" s="211">
        <v>2.4296476438486307E-2</v>
      </c>
      <c r="G150" s="211">
        <v>-0.87150011944676198</v>
      </c>
      <c r="H150" s="211">
        <v>-6.0555956925035154E-2</v>
      </c>
    </row>
    <row r="151" spans="1:8">
      <c r="A151" s="188" t="s">
        <v>86</v>
      </c>
      <c r="B151" s="188" t="s">
        <v>773</v>
      </c>
      <c r="C151" s="211">
        <v>-0.13086267503594418</v>
      </c>
      <c r="D151" s="211">
        <v>6.1716170478245723E-3</v>
      </c>
      <c r="E151" s="211">
        <v>-21.203952549530246</v>
      </c>
      <c r="F151" s="211">
        <v>4.3102214118154062E-92</v>
      </c>
      <c r="G151" s="211">
        <v>-0.14296451938619562</v>
      </c>
      <c r="H151" s="211">
        <v>-0.11876083068569275</v>
      </c>
    </row>
    <row r="152" spans="1:8">
      <c r="A152" s="188" t="s">
        <v>86</v>
      </c>
      <c r="B152" s="188" t="s">
        <v>723</v>
      </c>
      <c r="C152" s="211">
        <v>0.60643846482725383</v>
      </c>
      <c r="D152" s="211">
        <v>0.30469212013344216</v>
      </c>
      <c r="E152" s="211">
        <v>1.9903319605431857</v>
      </c>
      <c r="F152" s="211">
        <v>4.6660103675109213E-2</v>
      </c>
      <c r="G152" s="211">
        <v>8.9716122942093916E-3</v>
      </c>
      <c r="H152" s="211">
        <v>1.2039053173602983</v>
      </c>
    </row>
    <row r="153" spans="1:8">
      <c r="A153" s="188" t="s">
        <v>86</v>
      </c>
      <c r="B153" s="188" t="s">
        <v>724</v>
      </c>
      <c r="C153" s="211">
        <v>-0.36644135796820748</v>
      </c>
      <c r="D153" s="211">
        <v>0.29773691494982835</v>
      </c>
      <c r="E153" s="211">
        <v>-1.2307555414482498</v>
      </c>
      <c r="F153" s="211">
        <v>0.21852689164356598</v>
      </c>
      <c r="G153" s="211">
        <v>-0.95026983827175249</v>
      </c>
      <c r="H153" s="211">
        <v>0.21738712233533747</v>
      </c>
    </row>
    <row r="154" spans="1:8">
      <c r="A154" s="188" t="s">
        <v>86</v>
      </c>
      <c r="B154" s="188" t="s">
        <v>725</v>
      </c>
      <c r="C154" s="212" t="s">
        <v>721</v>
      </c>
      <c r="D154" s="213" t="s">
        <v>722</v>
      </c>
      <c r="E154" s="213" t="s">
        <v>722</v>
      </c>
      <c r="F154" s="213" t="s">
        <v>722</v>
      </c>
      <c r="G154" s="213" t="s">
        <v>722</v>
      </c>
      <c r="H154" s="213" t="s">
        <v>722</v>
      </c>
    </row>
    <row r="155" spans="1:8">
      <c r="A155" s="188" t="s">
        <v>86</v>
      </c>
      <c r="B155" s="188" t="s">
        <v>770</v>
      </c>
      <c r="C155" s="211">
        <v>-0.84996100815760123</v>
      </c>
      <c r="D155" s="211">
        <v>0.34898177508039468</v>
      </c>
      <c r="E155" s="211">
        <v>-2.4355455466457996</v>
      </c>
      <c r="F155" s="211">
        <v>1.4936880778690395E-2</v>
      </c>
      <c r="G155" s="211">
        <v>-1.5342748744215595</v>
      </c>
      <c r="H155" s="211">
        <v>-0.16564714189364294</v>
      </c>
    </row>
    <row r="156" spans="1:8">
      <c r="A156" s="188" t="s">
        <v>86</v>
      </c>
      <c r="B156" s="188" t="s">
        <v>771</v>
      </c>
      <c r="C156" s="211">
        <v>5.4049818866040162</v>
      </c>
      <c r="D156" s="211">
        <v>1.0152777816891543</v>
      </c>
      <c r="E156" s="211">
        <v>5.3236483493330793</v>
      </c>
      <c r="F156" s="211">
        <v>1.1050177681898215E-7</v>
      </c>
      <c r="G156" s="211">
        <v>3.4141367659396296</v>
      </c>
      <c r="H156" s="211">
        <v>7.3958270072684025</v>
      </c>
    </row>
    <row r="157" spans="1:8">
      <c r="A157" s="188" t="s">
        <v>87</v>
      </c>
      <c r="B157" s="188" t="s">
        <v>709</v>
      </c>
      <c r="C157" s="211">
        <v>27.237555326468524</v>
      </c>
      <c r="D157" s="211">
        <v>1.7775716822764385</v>
      </c>
      <c r="E157" s="211">
        <v>15.322901235457849</v>
      </c>
      <c r="F157" s="211">
        <v>9.3734114064865284E-51</v>
      </c>
      <c r="G157" s="211">
        <v>23.751916572005413</v>
      </c>
      <c r="H157" s="211">
        <v>30.723194080931634</v>
      </c>
    </row>
    <row r="158" spans="1:8">
      <c r="A158" s="188" t="s">
        <v>87</v>
      </c>
      <c r="B158" s="188" t="s">
        <v>710</v>
      </c>
      <c r="C158" s="211">
        <v>-6.7670308551099714</v>
      </c>
      <c r="D158" s="211">
        <v>1.6266674348522381</v>
      </c>
      <c r="E158" s="211">
        <v>-4.1600579873443335</v>
      </c>
      <c r="F158" s="211">
        <v>3.2874260734051798E-5</v>
      </c>
      <c r="G158" s="211">
        <v>-9.9567616030046668</v>
      </c>
      <c r="H158" s="211">
        <v>-3.577300107215275</v>
      </c>
    </row>
    <row r="159" spans="1:8">
      <c r="A159" s="188" t="s">
        <v>87</v>
      </c>
      <c r="B159" s="188" t="s">
        <v>711</v>
      </c>
      <c r="C159" s="211">
        <v>-2.8992690298557147</v>
      </c>
      <c r="D159" s="211">
        <v>1.6354221261087356</v>
      </c>
      <c r="E159" s="211">
        <v>-1.7727955269592266</v>
      </c>
      <c r="F159" s="211">
        <v>7.6382517009708467E-2</v>
      </c>
      <c r="G159" s="211">
        <v>-6.1061668441653794</v>
      </c>
      <c r="H159" s="211">
        <v>0.30762878445395014</v>
      </c>
    </row>
    <row r="160" spans="1:8">
      <c r="A160" s="188" t="s">
        <v>87</v>
      </c>
      <c r="B160" s="188" t="s">
        <v>712</v>
      </c>
      <c r="C160" s="211">
        <v>2.221892721498723</v>
      </c>
      <c r="D160" s="211">
        <v>1.1030655935599087</v>
      </c>
      <c r="E160" s="211">
        <v>2.0142888459860657</v>
      </c>
      <c r="F160" s="211">
        <v>4.4084528056639781E-2</v>
      </c>
      <c r="G160" s="211">
        <v>5.8892365471823263E-2</v>
      </c>
      <c r="H160" s="211">
        <v>4.3848930775256223</v>
      </c>
    </row>
    <row r="161" spans="1:8">
      <c r="A161" s="188" t="s">
        <v>87</v>
      </c>
      <c r="B161" s="188" t="s">
        <v>713</v>
      </c>
      <c r="C161" s="211">
        <v>-11.248213017954107</v>
      </c>
      <c r="D161" s="211">
        <v>1.0886840010704646</v>
      </c>
      <c r="E161" s="211">
        <v>-10.331935627688233</v>
      </c>
      <c r="F161" s="211">
        <v>1.5370608527712353E-24</v>
      </c>
      <c r="G161" s="211">
        <v>-13.383012521868025</v>
      </c>
      <c r="H161" s="211">
        <v>-9.1134135140401895</v>
      </c>
    </row>
    <row r="162" spans="1:8">
      <c r="A162" s="188" t="s">
        <v>87</v>
      </c>
      <c r="B162" s="188" t="s">
        <v>714</v>
      </c>
      <c r="C162" s="211">
        <v>-3.9983186562543169</v>
      </c>
      <c r="D162" s="211">
        <v>3.693621834043471</v>
      </c>
      <c r="E162" s="211">
        <v>-1.0824926957607053</v>
      </c>
      <c r="F162" s="211">
        <v>0.27913649296792264</v>
      </c>
      <c r="G162" s="211">
        <v>-11.241138474685043</v>
      </c>
      <c r="H162" s="211">
        <v>3.2445011621764079</v>
      </c>
    </row>
    <row r="163" spans="1:8">
      <c r="A163" s="188" t="s">
        <v>87</v>
      </c>
      <c r="B163" s="188" t="s">
        <v>715</v>
      </c>
      <c r="C163" s="211">
        <v>-5.1566347982018543</v>
      </c>
      <c r="D163" s="211">
        <v>2.7032393922643627</v>
      </c>
      <c r="E163" s="211">
        <v>-1.9075760781520761</v>
      </c>
      <c r="F163" s="211">
        <v>5.6558791201334217E-2</v>
      </c>
      <c r="G163" s="211">
        <v>-10.45741455421207</v>
      </c>
      <c r="H163" s="211">
        <v>0.14414495780836112</v>
      </c>
    </row>
    <row r="164" spans="1:8">
      <c r="A164" s="188" t="s">
        <v>87</v>
      </c>
      <c r="B164" s="188" t="s">
        <v>716</v>
      </c>
      <c r="C164" s="211">
        <v>-6.4360230456159044</v>
      </c>
      <c r="D164" s="211">
        <v>1.0300095897734431</v>
      </c>
      <c r="E164" s="211">
        <v>-6.248507887224183</v>
      </c>
      <c r="F164" s="211">
        <v>4.8444412138744005E-10</v>
      </c>
      <c r="G164" s="211">
        <v>-8.4557679478215579</v>
      </c>
      <c r="H164" s="211">
        <v>-4.4162781434102518</v>
      </c>
    </row>
    <row r="165" spans="1:8">
      <c r="A165" s="188" t="s">
        <v>87</v>
      </c>
      <c r="B165" s="188" t="s">
        <v>717</v>
      </c>
      <c r="C165" s="211">
        <v>8.756532605036222</v>
      </c>
      <c r="D165" s="211">
        <v>1.4248730733165191</v>
      </c>
      <c r="E165" s="211">
        <v>6.1454825478978359</v>
      </c>
      <c r="F165" s="211">
        <v>9.2291758842518839E-10</v>
      </c>
      <c r="G165" s="211">
        <v>5.9625002438868968</v>
      </c>
      <c r="H165" s="211">
        <v>11.550564966185547</v>
      </c>
    </row>
    <row r="166" spans="1:8">
      <c r="A166" s="188" t="s">
        <v>87</v>
      </c>
      <c r="B166" s="188" t="s">
        <v>718</v>
      </c>
      <c r="C166" s="211">
        <v>10.084574479190287</v>
      </c>
      <c r="D166" s="211">
        <v>1.2103508142639854</v>
      </c>
      <c r="E166" s="211">
        <v>8.3319434004947741</v>
      </c>
      <c r="F166" s="211">
        <v>1.2847328604453282E-16</v>
      </c>
      <c r="G166" s="211">
        <v>7.7111986278762714</v>
      </c>
      <c r="H166" s="211">
        <v>12.457950330504303</v>
      </c>
    </row>
    <row r="167" spans="1:8">
      <c r="A167" s="188" t="s">
        <v>87</v>
      </c>
      <c r="B167" s="188" t="s">
        <v>719</v>
      </c>
      <c r="C167" s="211">
        <v>3.081575717387826</v>
      </c>
      <c r="D167" s="211">
        <v>1.2862628126802476</v>
      </c>
      <c r="E167" s="211">
        <v>2.3957590058649045</v>
      </c>
      <c r="F167" s="211">
        <v>1.6658009264203372E-2</v>
      </c>
      <c r="G167" s="211">
        <v>0.55934409488510384</v>
      </c>
      <c r="H167" s="211">
        <v>5.6038073398905484</v>
      </c>
    </row>
    <row r="168" spans="1:8">
      <c r="A168" s="188" t="s">
        <v>87</v>
      </c>
      <c r="B168" s="188" t="s">
        <v>720</v>
      </c>
      <c r="C168" s="212" t="s">
        <v>721</v>
      </c>
      <c r="D168" s="213" t="s">
        <v>722</v>
      </c>
      <c r="E168" s="213" t="s">
        <v>722</v>
      </c>
      <c r="F168" s="213" t="s">
        <v>722</v>
      </c>
      <c r="G168" s="213" t="s">
        <v>722</v>
      </c>
      <c r="H168" s="213" t="s">
        <v>722</v>
      </c>
    </row>
    <row r="169" spans="1:8">
      <c r="A169" s="188" t="s">
        <v>87</v>
      </c>
      <c r="B169" s="188" t="s">
        <v>74</v>
      </c>
      <c r="C169" s="211">
        <v>-1.5113076793822535</v>
      </c>
      <c r="D169" s="211">
        <v>0.39567981116217793</v>
      </c>
      <c r="E169" s="211">
        <v>-3.8195218374758357</v>
      </c>
      <c r="F169" s="211">
        <v>1.3691572212564182E-4</v>
      </c>
      <c r="G169" s="211">
        <v>-2.2871958744390462</v>
      </c>
      <c r="H169" s="211">
        <v>-0.73541948432546078</v>
      </c>
    </row>
    <row r="170" spans="1:8">
      <c r="A170" s="188" t="s">
        <v>87</v>
      </c>
      <c r="B170" s="188" t="s">
        <v>773</v>
      </c>
      <c r="C170" s="211">
        <v>-0.22349734694680293</v>
      </c>
      <c r="D170" s="211">
        <v>1.178209403713925E-2</v>
      </c>
      <c r="E170" s="211">
        <v>-18.969238086396157</v>
      </c>
      <c r="F170" s="211">
        <v>3.8054747413148518E-75</v>
      </c>
      <c r="G170" s="211">
        <v>-0.24660084482205463</v>
      </c>
      <c r="H170" s="211">
        <v>-0.20039384907155122</v>
      </c>
    </row>
    <row r="171" spans="1:8">
      <c r="A171" s="188" t="s">
        <v>87</v>
      </c>
      <c r="B171" s="188" t="s">
        <v>723</v>
      </c>
      <c r="C171" s="211">
        <v>-0.13520942624958165</v>
      </c>
      <c r="D171" s="211">
        <v>0.58335576670505174</v>
      </c>
      <c r="E171" s="211">
        <v>-0.23177867429558535</v>
      </c>
      <c r="F171" s="211">
        <v>0.81672860679897186</v>
      </c>
      <c r="G171" s="211">
        <v>-1.2791112381093694</v>
      </c>
      <c r="H171" s="211">
        <v>1.0086923856102061</v>
      </c>
    </row>
    <row r="172" spans="1:8">
      <c r="A172" s="188" t="s">
        <v>87</v>
      </c>
      <c r="B172" s="188" t="s">
        <v>724</v>
      </c>
      <c r="C172" s="211">
        <v>-0.93918118604890288</v>
      </c>
      <c r="D172" s="211">
        <v>0.56653724846152842</v>
      </c>
      <c r="E172" s="211">
        <v>-1.6577571705996652</v>
      </c>
      <c r="F172" s="211">
        <v>9.7490072112018766E-2</v>
      </c>
      <c r="G172" s="211">
        <v>-2.0501035802195013</v>
      </c>
      <c r="H172" s="211">
        <v>0.1717412081216956</v>
      </c>
    </row>
    <row r="173" spans="1:8">
      <c r="A173" s="188" t="s">
        <v>87</v>
      </c>
      <c r="B173" s="188" t="s">
        <v>725</v>
      </c>
      <c r="C173" s="212" t="s">
        <v>721</v>
      </c>
      <c r="D173" s="213" t="s">
        <v>722</v>
      </c>
      <c r="E173" s="213" t="s">
        <v>722</v>
      </c>
      <c r="F173" s="213" t="s">
        <v>722</v>
      </c>
      <c r="G173" s="213" t="s">
        <v>722</v>
      </c>
      <c r="H173" s="213" t="s">
        <v>722</v>
      </c>
    </row>
    <row r="174" spans="1:8">
      <c r="A174" s="188" t="s">
        <v>87</v>
      </c>
      <c r="B174" s="188" t="s">
        <v>770</v>
      </c>
      <c r="C174" s="211">
        <v>0.2733638521074121</v>
      </c>
      <c r="D174" s="211">
        <v>0.67526101825068852</v>
      </c>
      <c r="E174" s="211">
        <v>0.40482694057415086</v>
      </c>
      <c r="F174" s="211">
        <v>0.68563884022956345</v>
      </c>
      <c r="G174" s="211">
        <v>-1.050754886990944</v>
      </c>
      <c r="H174" s="211">
        <v>1.5974825912057682</v>
      </c>
    </row>
    <row r="175" spans="1:8">
      <c r="A175" s="188" t="s">
        <v>87</v>
      </c>
      <c r="B175" s="188" t="s">
        <v>771</v>
      </c>
      <c r="C175" s="211">
        <v>5.1492056088675504</v>
      </c>
      <c r="D175" s="211">
        <v>1.9814840666643339</v>
      </c>
      <c r="E175" s="211">
        <v>2.5986611224867513</v>
      </c>
      <c r="F175" s="211">
        <v>9.412977401463879E-3</v>
      </c>
      <c r="G175" s="211">
        <v>1.2637152385038153</v>
      </c>
      <c r="H175" s="211">
        <v>9.0346959792312855</v>
      </c>
    </row>
    <row r="176" spans="1:8">
      <c r="A176" s="188" t="s">
        <v>88</v>
      </c>
      <c r="B176" s="188" t="s">
        <v>709</v>
      </c>
      <c r="C176" s="211">
        <v>24.280929871769043</v>
      </c>
      <c r="D176" s="211">
        <v>1.4609241502588386</v>
      </c>
      <c r="E176" s="211">
        <v>16.620253602808251</v>
      </c>
      <c r="F176" s="211">
        <v>5.4611546262848799E-59</v>
      </c>
      <c r="G176" s="211">
        <v>21.416217789195972</v>
      </c>
      <c r="H176" s="211">
        <v>27.145641954342114</v>
      </c>
    </row>
    <row r="177" spans="1:8">
      <c r="A177" s="188" t="s">
        <v>88</v>
      </c>
      <c r="B177" s="188" t="s">
        <v>710</v>
      </c>
      <c r="C177" s="211">
        <v>-5.2911623666292806</v>
      </c>
      <c r="D177" s="211">
        <v>1.3401192034892973</v>
      </c>
      <c r="E177" s="211">
        <v>-3.9482774016315614</v>
      </c>
      <c r="F177" s="211">
        <v>8.0836436350793656E-5</v>
      </c>
      <c r="G177" s="211">
        <v>-7.9189891936714707</v>
      </c>
      <c r="H177" s="211">
        <v>-2.6633355395870906</v>
      </c>
    </row>
    <row r="178" spans="1:8">
      <c r="A178" s="188" t="s">
        <v>88</v>
      </c>
      <c r="B178" s="188" t="s">
        <v>711</v>
      </c>
      <c r="C178" s="211">
        <v>-1.9583716836945859</v>
      </c>
      <c r="D178" s="211">
        <v>1.3471754994398775</v>
      </c>
      <c r="E178" s="211">
        <v>-1.4536871287436781</v>
      </c>
      <c r="F178" s="211">
        <v>0.14615554835480382</v>
      </c>
      <c r="G178" s="211">
        <v>-4.6000351334418337</v>
      </c>
      <c r="H178" s="211">
        <v>0.68329176605266184</v>
      </c>
    </row>
    <row r="179" spans="1:8">
      <c r="A179" s="188" t="s">
        <v>88</v>
      </c>
      <c r="B179" s="188" t="s">
        <v>712</v>
      </c>
      <c r="C179" s="211">
        <v>3.6886676146098791</v>
      </c>
      <c r="D179" s="211">
        <v>0.9073338650421654</v>
      </c>
      <c r="E179" s="211">
        <v>4.0653917557000483</v>
      </c>
      <c r="F179" s="211">
        <v>4.9396907006953992E-5</v>
      </c>
      <c r="G179" s="211">
        <v>1.9094853855711604</v>
      </c>
      <c r="H179" s="211">
        <v>5.4678498436485983</v>
      </c>
    </row>
    <row r="180" spans="1:8">
      <c r="A180" s="188" t="s">
        <v>88</v>
      </c>
      <c r="B180" s="188" t="s">
        <v>713</v>
      </c>
      <c r="C180" s="211">
        <v>-9.8634868464843404</v>
      </c>
      <c r="D180" s="211">
        <v>0.89792071479625057</v>
      </c>
      <c r="E180" s="211">
        <v>-10.984808217418715</v>
      </c>
      <c r="F180" s="211">
        <v>1.8348910466458318E-27</v>
      </c>
      <c r="G180" s="211">
        <v>-11.624210919950936</v>
      </c>
      <c r="H180" s="211">
        <v>-8.1027627730177443</v>
      </c>
    </row>
    <row r="181" spans="1:8">
      <c r="A181" s="188" t="s">
        <v>88</v>
      </c>
      <c r="B181" s="188" t="s">
        <v>714</v>
      </c>
      <c r="C181" s="211">
        <v>-4.4427555196103086</v>
      </c>
      <c r="D181" s="211">
        <v>3.0430406975113846</v>
      </c>
      <c r="E181" s="211">
        <v>-1.4599724293019212</v>
      </c>
      <c r="F181" s="211">
        <v>0.14442025697221594</v>
      </c>
      <c r="G181" s="211">
        <v>-10.409824687696787</v>
      </c>
      <c r="H181" s="211">
        <v>1.5243136484761695</v>
      </c>
    </row>
    <row r="182" spans="1:8">
      <c r="A182" s="188" t="s">
        <v>88</v>
      </c>
      <c r="B182" s="188" t="s">
        <v>715</v>
      </c>
      <c r="C182" s="211">
        <v>-3.3438222697903699</v>
      </c>
      <c r="D182" s="211">
        <v>2.226796060175241</v>
      </c>
      <c r="E182" s="211">
        <v>-1.5016293272618879</v>
      </c>
      <c r="F182" s="211">
        <v>0.13331609687433488</v>
      </c>
      <c r="G182" s="211">
        <v>-7.7103251973242237</v>
      </c>
      <c r="H182" s="211">
        <v>1.0226806577434842</v>
      </c>
    </row>
    <row r="183" spans="1:8">
      <c r="A183" s="188" t="s">
        <v>88</v>
      </c>
      <c r="B183" s="188" t="s">
        <v>716</v>
      </c>
      <c r="C183" s="211">
        <v>-6.1644131554730262</v>
      </c>
      <c r="D183" s="211">
        <v>0.84858178735004719</v>
      </c>
      <c r="E183" s="211">
        <v>-7.2643712690597182</v>
      </c>
      <c r="F183" s="211">
        <v>4.9497461376008314E-13</v>
      </c>
      <c r="G183" s="211">
        <v>-7.8283890017498043</v>
      </c>
      <c r="H183" s="211">
        <v>-4.500437309196248</v>
      </c>
    </row>
    <row r="184" spans="1:8">
      <c r="A184" s="188" t="s">
        <v>88</v>
      </c>
      <c r="B184" s="188" t="s">
        <v>717</v>
      </c>
      <c r="C184" s="211">
        <v>8.4173203992246997</v>
      </c>
      <c r="D184" s="211">
        <v>1.1739642135878048</v>
      </c>
      <c r="E184" s="211">
        <v>7.1699974341638137</v>
      </c>
      <c r="F184" s="211">
        <v>9.7691927749538462E-13</v>
      </c>
      <c r="G184" s="211">
        <v>6.1153052901052227</v>
      </c>
      <c r="H184" s="211">
        <v>10.719335508344177</v>
      </c>
    </row>
    <row r="185" spans="1:8">
      <c r="A185" s="188" t="s">
        <v>88</v>
      </c>
      <c r="B185" s="188" t="s">
        <v>718</v>
      </c>
      <c r="C185" s="211">
        <v>7.5251452496900137</v>
      </c>
      <c r="D185" s="211">
        <v>0.99675099391480848</v>
      </c>
      <c r="E185" s="211">
        <v>7.5496741870650013</v>
      </c>
      <c r="F185" s="211">
        <v>6.0289507238443491E-14</v>
      </c>
      <c r="G185" s="211">
        <v>5.5706258346481272</v>
      </c>
      <c r="H185" s="211">
        <v>9.4796646647319012</v>
      </c>
    </row>
    <row r="186" spans="1:8">
      <c r="A186" s="188" t="s">
        <v>88</v>
      </c>
      <c r="B186" s="188" t="s">
        <v>719</v>
      </c>
      <c r="C186" s="211">
        <v>3.455976142716553</v>
      </c>
      <c r="D186" s="211">
        <v>1.0587736887840695</v>
      </c>
      <c r="E186" s="211">
        <v>3.2641311163346995</v>
      </c>
      <c r="F186" s="211">
        <v>1.1124457652732682E-3</v>
      </c>
      <c r="G186" s="211">
        <v>1.3798370232196231</v>
      </c>
      <c r="H186" s="211">
        <v>5.532115262213483</v>
      </c>
    </row>
    <row r="187" spans="1:8">
      <c r="A187" s="188" t="s">
        <v>88</v>
      </c>
      <c r="B187" s="188" t="s">
        <v>720</v>
      </c>
      <c r="C187" s="212" t="s">
        <v>721</v>
      </c>
      <c r="D187" s="213" t="s">
        <v>722</v>
      </c>
      <c r="E187" s="213" t="s">
        <v>722</v>
      </c>
      <c r="F187" s="213" t="s">
        <v>722</v>
      </c>
      <c r="G187" s="213" t="s">
        <v>722</v>
      </c>
      <c r="H187" s="213" t="s">
        <v>722</v>
      </c>
    </row>
    <row r="188" spans="1:8">
      <c r="A188" s="188" t="s">
        <v>88</v>
      </c>
      <c r="B188" s="188" t="s">
        <v>74</v>
      </c>
      <c r="C188" s="211">
        <v>-1.6077997568944533</v>
      </c>
      <c r="D188" s="211">
        <v>0.323681864581426</v>
      </c>
      <c r="E188" s="211">
        <v>-4.9672222414240084</v>
      </c>
      <c r="F188" s="211">
        <v>7.238912175131193E-7</v>
      </c>
      <c r="G188" s="211">
        <v>-2.2425044047790856</v>
      </c>
      <c r="H188" s="211">
        <v>-0.97309510900982088</v>
      </c>
    </row>
    <row r="189" spans="1:8">
      <c r="A189" s="188" t="s">
        <v>88</v>
      </c>
      <c r="B189" s="188" t="s">
        <v>773</v>
      </c>
      <c r="C189" s="211">
        <v>-0.19134693354884541</v>
      </c>
      <c r="D189" s="211">
        <v>9.6696028496667721E-3</v>
      </c>
      <c r="E189" s="211">
        <v>-19.788499747478202</v>
      </c>
      <c r="F189" s="211">
        <v>3.2173982625681637E-81</v>
      </c>
      <c r="G189" s="211">
        <v>-0.21030796455939826</v>
      </c>
      <c r="H189" s="211">
        <v>-0.17238590253829256</v>
      </c>
    </row>
    <row r="190" spans="1:8">
      <c r="A190" s="188" t="s">
        <v>88</v>
      </c>
      <c r="B190" s="188" t="s">
        <v>723</v>
      </c>
      <c r="C190" s="211">
        <v>-0.4093910938171591</v>
      </c>
      <c r="D190" s="211">
        <v>0.47646628508775918</v>
      </c>
      <c r="E190" s="211">
        <v>-0.85922363581665451</v>
      </c>
      <c r="F190" s="211">
        <v>0.39029753028746894</v>
      </c>
      <c r="G190" s="211">
        <v>-1.343689238993127</v>
      </c>
      <c r="H190" s="211">
        <v>0.52490705135880866</v>
      </c>
    </row>
    <row r="191" spans="1:8">
      <c r="A191" s="188" t="s">
        <v>88</v>
      </c>
      <c r="B191" s="188" t="s">
        <v>724</v>
      </c>
      <c r="C191" s="211">
        <v>9.4450380859504482E-2</v>
      </c>
      <c r="D191" s="211">
        <v>0.46632951324508826</v>
      </c>
      <c r="E191" s="211">
        <v>0.20254000267374092</v>
      </c>
      <c r="F191" s="211">
        <v>0.83951067084220676</v>
      </c>
      <c r="G191" s="211">
        <v>-0.81997066613115299</v>
      </c>
      <c r="H191" s="211">
        <v>1.008871427850162</v>
      </c>
    </row>
    <row r="192" spans="1:8">
      <c r="A192" s="188" t="s">
        <v>88</v>
      </c>
      <c r="B192" s="188" t="s">
        <v>725</v>
      </c>
      <c r="C192" s="212" t="s">
        <v>721</v>
      </c>
      <c r="D192" s="213" t="s">
        <v>722</v>
      </c>
      <c r="E192" s="213" t="s">
        <v>722</v>
      </c>
      <c r="F192" s="213" t="s">
        <v>722</v>
      </c>
      <c r="G192" s="213" t="s">
        <v>722</v>
      </c>
      <c r="H192" s="213" t="s">
        <v>722</v>
      </c>
    </row>
    <row r="193" spans="1:8">
      <c r="A193" s="188" t="s">
        <v>88</v>
      </c>
      <c r="B193" s="188" t="s">
        <v>770</v>
      </c>
      <c r="C193" s="211">
        <v>-1.3814504744085658</v>
      </c>
      <c r="D193" s="211">
        <v>0.54627895469425125</v>
      </c>
      <c r="E193" s="211">
        <v>-2.5288370758887364</v>
      </c>
      <c r="F193" s="211">
        <v>1.150367206091975E-2</v>
      </c>
      <c r="G193" s="211">
        <v>-2.4526436104045333</v>
      </c>
      <c r="H193" s="211">
        <v>-0.31025733841259828</v>
      </c>
    </row>
    <row r="194" spans="1:8">
      <c r="A194" s="188" t="s">
        <v>88</v>
      </c>
      <c r="B194" s="188" t="s">
        <v>771</v>
      </c>
      <c r="C194" s="211">
        <v>9.039044344566836</v>
      </c>
      <c r="D194" s="211">
        <v>1.5904492702900537</v>
      </c>
      <c r="E194" s="211">
        <v>5.6833276693687731</v>
      </c>
      <c r="F194" s="211">
        <v>1.4703850987160237E-8</v>
      </c>
      <c r="G194" s="211">
        <v>5.920347702778689</v>
      </c>
      <c r="H194" s="211">
        <v>12.157740986354984</v>
      </c>
    </row>
    <row r="195" spans="1:8">
      <c r="A195" s="188" t="s">
        <v>89</v>
      </c>
      <c r="B195" s="188" t="s">
        <v>709</v>
      </c>
      <c r="C195" s="211">
        <v>24.153556180096263</v>
      </c>
      <c r="D195" s="211">
        <v>1.4637544488517815</v>
      </c>
      <c r="E195" s="211">
        <v>16.501098390541618</v>
      </c>
      <c r="F195" s="211">
        <v>3.5054170252568806E-58</v>
      </c>
      <c r="G195" s="211">
        <v>21.283279201990641</v>
      </c>
      <c r="H195" s="211">
        <v>27.023833158201885</v>
      </c>
    </row>
    <row r="196" spans="1:8">
      <c r="A196" s="188" t="s">
        <v>89</v>
      </c>
      <c r="B196" s="188" t="s">
        <v>710</v>
      </c>
      <c r="C196" s="211">
        <v>-7.6304701722633936</v>
      </c>
      <c r="D196" s="211">
        <v>1.3454531498205817</v>
      </c>
      <c r="E196" s="211">
        <v>-5.6713012811192494</v>
      </c>
      <c r="F196" s="211">
        <v>1.5779010881460216E-8</v>
      </c>
      <c r="G196" s="211">
        <v>-10.268770062029095</v>
      </c>
      <c r="H196" s="211">
        <v>-4.9921702824976917</v>
      </c>
    </row>
    <row r="197" spans="1:8">
      <c r="A197" s="188" t="s">
        <v>89</v>
      </c>
      <c r="B197" s="188" t="s">
        <v>711</v>
      </c>
      <c r="C197" s="211">
        <v>-3.3529683768340428</v>
      </c>
      <c r="D197" s="211">
        <v>1.3868903528475593</v>
      </c>
      <c r="E197" s="211">
        <v>-2.4176160501439337</v>
      </c>
      <c r="F197" s="211">
        <v>1.5692692214571091E-2</v>
      </c>
      <c r="G197" s="211">
        <v>-6.0725225029087921</v>
      </c>
      <c r="H197" s="211">
        <v>-0.63341425075929325</v>
      </c>
    </row>
    <row r="198" spans="1:8">
      <c r="A198" s="188" t="s">
        <v>89</v>
      </c>
      <c r="B198" s="188" t="s">
        <v>712</v>
      </c>
      <c r="C198" s="211">
        <v>3.9810034508490415</v>
      </c>
      <c r="D198" s="211">
        <v>0.9163534348019966</v>
      </c>
      <c r="E198" s="211">
        <v>4.3443973685865505</v>
      </c>
      <c r="F198" s="211">
        <v>1.4515647993271457E-5</v>
      </c>
      <c r="G198" s="211">
        <v>2.1841254500454292</v>
      </c>
      <c r="H198" s="211">
        <v>5.7778814516526538</v>
      </c>
    </row>
    <row r="199" spans="1:8">
      <c r="A199" s="188" t="s">
        <v>89</v>
      </c>
      <c r="B199" s="188" t="s">
        <v>713</v>
      </c>
      <c r="C199" s="211">
        <v>-14.685911371243336</v>
      </c>
      <c r="D199" s="211">
        <v>0.90543830223773736</v>
      </c>
      <c r="E199" s="211">
        <v>-16.219670997955323</v>
      </c>
      <c r="F199" s="211">
        <v>2.2908658041156728E-56</v>
      </c>
      <c r="G199" s="211">
        <v>-16.461385882044414</v>
      </c>
      <c r="H199" s="211">
        <v>-12.910436860442257</v>
      </c>
    </row>
    <row r="200" spans="1:8">
      <c r="A200" s="188" t="s">
        <v>89</v>
      </c>
      <c r="B200" s="188" t="s">
        <v>714</v>
      </c>
      <c r="C200" s="211">
        <v>-8.1771548858895962</v>
      </c>
      <c r="D200" s="211">
        <v>3.0417312754188508</v>
      </c>
      <c r="E200" s="211">
        <v>-2.6883225852236374</v>
      </c>
      <c r="F200" s="211">
        <v>7.2281977650558585E-3</v>
      </c>
      <c r="G200" s="211">
        <v>-14.141687571181974</v>
      </c>
      <c r="H200" s="211">
        <v>-2.2126222005972185</v>
      </c>
    </row>
    <row r="201" spans="1:8">
      <c r="A201" s="188" t="s">
        <v>89</v>
      </c>
      <c r="B201" s="188" t="s">
        <v>715</v>
      </c>
      <c r="C201" s="211">
        <v>-0.75572008214942377</v>
      </c>
      <c r="D201" s="211">
        <v>2.2274984687062211</v>
      </c>
      <c r="E201" s="211">
        <v>-0.33926850804452502</v>
      </c>
      <c r="F201" s="211">
        <v>0.73443557765261436</v>
      </c>
      <c r="G201" s="211">
        <v>-5.1236231676077129</v>
      </c>
      <c r="H201" s="211">
        <v>3.6121830033088655</v>
      </c>
    </row>
    <row r="202" spans="1:8">
      <c r="A202" s="188" t="s">
        <v>89</v>
      </c>
      <c r="B202" s="188" t="s">
        <v>716</v>
      </c>
      <c r="C202" s="211">
        <v>-10.505893141007267</v>
      </c>
      <c r="D202" s="211">
        <v>0.86030938445785388</v>
      </c>
      <c r="E202" s="211">
        <v>-12.211761641572497</v>
      </c>
      <c r="F202" s="211">
        <v>2.2865782141420442E-33</v>
      </c>
      <c r="G202" s="211">
        <v>-12.192874329822523</v>
      </c>
      <c r="H202" s="211">
        <v>-8.8189119521920105</v>
      </c>
    </row>
    <row r="203" spans="1:8">
      <c r="A203" s="188" t="s">
        <v>89</v>
      </c>
      <c r="B203" s="188" t="s">
        <v>717</v>
      </c>
      <c r="C203" s="211">
        <v>8.9120691548938087</v>
      </c>
      <c r="D203" s="211">
        <v>1.1796434677475514</v>
      </c>
      <c r="E203" s="211">
        <v>7.5548836564244253</v>
      </c>
      <c r="F203" s="211">
        <v>5.8180410967183304E-14</v>
      </c>
      <c r="G203" s="211">
        <v>6.5989055703154689</v>
      </c>
      <c r="H203" s="211">
        <v>11.225232739472149</v>
      </c>
    </row>
    <row r="204" spans="1:8">
      <c r="A204" s="188" t="s">
        <v>89</v>
      </c>
      <c r="B204" s="188" t="s">
        <v>718</v>
      </c>
      <c r="C204" s="211">
        <v>6.3714272323214276</v>
      </c>
      <c r="D204" s="211">
        <v>1.0070111854271881</v>
      </c>
      <c r="E204" s="211">
        <v>6.3270669924272784</v>
      </c>
      <c r="F204" s="211">
        <v>2.9445725552012699E-10</v>
      </c>
      <c r="G204" s="211">
        <v>4.3967783938541292</v>
      </c>
      <c r="H204" s="211">
        <v>8.346076070788726</v>
      </c>
    </row>
    <row r="205" spans="1:8">
      <c r="A205" s="188" t="s">
        <v>89</v>
      </c>
      <c r="B205" s="188" t="s">
        <v>719</v>
      </c>
      <c r="C205" s="211">
        <v>1.754490974592479</v>
      </c>
      <c r="D205" s="211">
        <v>1.0670417421939635</v>
      </c>
      <c r="E205" s="211">
        <v>1.6442571131144683</v>
      </c>
      <c r="F205" s="211">
        <v>0.10024714743472929</v>
      </c>
      <c r="G205" s="211">
        <v>-0.33787181870221472</v>
      </c>
      <c r="H205" s="211">
        <v>3.8468537678871728</v>
      </c>
    </row>
    <row r="206" spans="1:8">
      <c r="A206" s="188" t="s">
        <v>89</v>
      </c>
      <c r="B206" s="188" t="s">
        <v>720</v>
      </c>
      <c r="C206" s="212" t="s">
        <v>721</v>
      </c>
      <c r="D206" s="213" t="s">
        <v>722</v>
      </c>
      <c r="E206" s="213" t="s">
        <v>722</v>
      </c>
      <c r="F206" s="213" t="s">
        <v>722</v>
      </c>
      <c r="G206" s="213" t="s">
        <v>722</v>
      </c>
      <c r="H206" s="213" t="s">
        <v>722</v>
      </c>
    </row>
    <row r="207" spans="1:8">
      <c r="A207" s="188" t="s">
        <v>89</v>
      </c>
      <c r="B207" s="188" t="s">
        <v>74</v>
      </c>
      <c r="C207" s="211">
        <v>-0.27703068587786706</v>
      </c>
      <c r="D207" s="211">
        <v>0.32565389664481897</v>
      </c>
      <c r="E207" s="211">
        <v>-0.85069052982963744</v>
      </c>
      <c r="F207" s="211">
        <v>0.39502165974756442</v>
      </c>
      <c r="G207" s="211">
        <v>-0.91560560744564456</v>
      </c>
      <c r="H207" s="211">
        <v>0.36154423568991045</v>
      </c>
    </row>
    <row r="208" spans="1:8">
      <c r="A208" s="188" t="s">
        <v>89</v>
      </c>
      <c r="B208" s="188" t="s">
        <v>773</v>
      </c>
      <c r="C208" s="211">
        <v>-0.21280558524473303</v>
      </c>
      <c r="D208" s="211">
        <v>9.6949640914506217E-3</v>
      </c>
      <c r="E208" s="211">
        <v>-21.950115878447953</v>
      </c>
      <c r="F208" s="211">
        <v>6.5454556998218548E-98</v>
      </c>
      <c r="G208" s="211">
        <v>-0.23181644615591934</v>
      </c>
      <c r="H208" s="211">
        <v>-0.19379472433354672</v>
      </c>
    </row>
    <row r="209" spans="1:8">
      <c r="A209" s="188" t="s">
        <v>89</v>
      </c>
      <c r="B209" s="188" t="s">
        <v>723</v>
      </c>
      <c r="C209" s="211">
        <v>1.1637619271498469</v>
      </c>
      <c r="D209" s="211">
        <v>0.4790287228233131</v>
      </c>
      <c r="E209" s="211">
        <v>2.4294199318379777</v>
      </c>
      <c r="F209" s="211">
        <v>1.519207449120576E-2</v>
      </c>
      <c r="G209" s="211">
        <v>0.22443421678855754</v>
      </c>
      <c r="H209" s="211">
        <v>2.1030896375111365</v>
      </c>
    </row>
    <row r="210" spans="1:8">
      <c r="A210" s="188" t="s">
        <v>89</v>
      </c>
      <c r="B210" s="188" t="s">
        <v>724</v>
      </c>
      <c r="C210" s="211">
        <v>-2.0844548438766646</v>
      </c>
      <c r="D210" s="211">
        <v>0.46624273624849638</v>
      </c>
      <c r="E210" s="211">
        <v>-4.4707502805270494</v>
      </c>
      <c r="F210" s="211">
        <v>8.1375872701689149E-6</v>
      </c>
      <c r="G210" s="211">
        <v>-2.9987105054821996</v>
      </c>
      <c r="H210" s="211">
        <v>-1.1701991822711293</v>
      </c>
    </row>
    <row r="211" spans="1:8">
      <c r="A211" s="188" t="s">
        <v>89</v>
      </c>
      <c r="B211" s="188" t="s">
        <v>725</v>
      </c>
      <c r="C211" s="212" t="s">
        <v>721</v>
      </c>
      <c r="D211" s="213" t="s">
        <v>722</v>
      </c>
      <c r="E211" s="213" t="s">
        <v>722</v>
      </c>
      <c r="F211" s="213" t="s">
        <v>722</v>
      </c>
      <c r="G211" s="213" t="s">
        <v>722</v>
      </c>
      <c r="H211" s="213" t="s">
        <v>722</v>
      </c>
    </row>
    <row r="212" spans="1:8">
      <c r="A212" s="188" t="s">
        <v>89</v>
      </c>
      <c r="B212" s="188" t="s">
        <v>770</v>
      </c>
      <c r="C212" s="211">
        <v>-1.760239966806358</v>
      </c>
      <c r="D212" s="211">
        <v>0.55499522857700168</v>
      </c>
      <c r="E212" s="211">
        <v>-3.1716308108082001</v>
      </c>
      <c r="F212" s="211">
        <v>1.5339784998822555E-3</v>
      </c>
      <c r="G212" s="211">
        <v>-2.8485304439370207</v>
      </c>
      <c r="H212" s="211">
        <v>-0.67194948967569512</v>
      </c>
    </row>
    <row r="213" spans="1:8">
      <c r="A213" s="188" t="s">
        <v>89</v>
      </c>
      <c r="B213" s="188" t="s">
        <v>771</v>
      </c>
      <c r="C213" s="211">
        <v>17.398171099430797</v>
      </c>
      <c r="D213" s="211">
        <v>1.6233586782008269</v>
      </c>
      <c r="E213" s="211">
        <v>10.717391869745779</v>
      </c>
      <c r="F213" s="211">
        <v>3.050944736121242E-26</v>
      </c>
      <c r="G213" s="211">
        <v>14.214926092112208</v>
      </c>
      <c r="H213" s="211">
        <v>20.581416106749387</v>
      </c>
    </row>
    <row r="214" spans="1:8">
      <c r="A214" s="188" t="s">
        <v>90</v>
      </c>
      <c r="B214" s="188" t="s">
        <v>709</v>
      </c>
      <c r="C214" s="211">
        <v>13.332552964354615</v>
      </c>
      <c r="D214" s="211">
        <v>0.79718895373877163</v>
      </c>
      <c r="E214" s="211">
        <v>16.724457735930343</v>
      </c>
      <c r="F214" s="211">
        <v>1.2165681184573289E-59</v>
      </c>
      <c r="G214" s="211">
        <v>11.769344960735104</v>
      </c>
      <c r="H214" s="211">
        <v>14.895760967974127</v>
      </c>
    </row>
    <row r="215" spans="1:8">
      <c r="A215" s="188" t="s">
        <v>90</v>
      </c>
      <c r="B215" s="188" t="s">
        <v>710</v>
      </c>
      <c r="C215" s="211">
        <v>-2.8410869856381491</v>
      </c>
      <c r="D215" s="211">
        <v>0.72869334762973403</v>
      </c>
      <c r="E215" s="211">
        <v>-3.8988787188459022</v>
      </c>
      <c r="F215" s="211">
        <v>9.9147405342926614E-5</v>
      </c>
      <c r="G215" s="211">
        <v>-4.2699819394088756</v>
      </c>
      <c r="H215" s="211">
        <v>-1.412192031867423</v>
      </c>
    </row>
    <row r="216" spans="1:8">
      <c r="A216" s="188" t="s">
        <v>90</v>
      </c>
      <c r="B216" s="188" t="s">
        <v>711</v>
      </c>
      <c r="C216" s="211">
        <v>-6.3418522043336242E-2</v>
      </c>
      <c r="D216" s="211">
        <v>0.73256857339656578</v>
      </c>
      <c r="E216" s="211">
        <v>-8.6570082783233873E-2</v>
      </c>
      <c r="F216" s="211">
        <v>0.93102008404618075</v>
      </c>
      <c r="G216" s="211">
        <v>-1.499912406915821</v>
      </c>
      <c r="H216" s="211">
        <v>1.3730753628291485</v>
      </c>
    </row>
    <row r="217" spans="1:8">
      <c r="A217" s="188" t="s">
        <v>90</v>
      </c>
      <c r="B217" s="188" t="s">
        <v>712</v>
      </c>
      <c r="C217" s="211">
        <v>2.6984867089342184</v>
      </c>
      <c r="D217" s="211">
        <v>0.49428627500695971</v>
      </c>
      <c r="E217" s="211">
        <v>5.4593599810074087</v>
      </c>
      <c r="F217" s="211">
        <v>5.2426454092205771E-8</v>
      </c>
      <c r="G217" s="211">
        <v>1.7292406380417846</v>
      </c>
      <c r="H217" s="211">
        <v>3.6677327798266521</v>
      </c>
    </row>
    <row r="218" spans="1:8">
      <c r="A218" s="188" t="s">
        <v>90</v>
      </c>
      <c r="B218" s="188" t="s">
        <v>713</v>
      </c>
      <c r="C218" s="211">
        <v>-4.9347802562605061</v>
      </c>
      <c r="D218" s="211">
        <v>0.4873601689339449</v>
      </c>
      <c r="E218" s="211">
        <v>-10.125530502533433</v>
      </c>
      <c r="F218" s="211">
        <v>1.1914254311883525E-23</v>
      </c>
      <c r="G218" s="211">
        <v>-5.8904449241537176</v>
      </c>
      <c r="H218" s="211">
        <v>-3.9791155883672942</v>
      </c>
    </row>
    <row r="219" spans="1:8">
      <c r="A219" s="188" t="s">
        <v>90</v>
      </c>
      <c r="B219" s="188" t="s">
        <v>714</v>
      </c>
      <c r="C219" s="211">
        <v>-1.0422351905601188</v>
      </c>
      <c r="D219" s="211">
        <v>1.6545700221828992</v>
      </c>
      <c r="E219" s="211">
        <v>-0.6299130146121481</v>
      </c>
      <c r="F219" s="211">
        <v>0.52880826775323309</v>
      </c>
      <c r="G219" s="211">
        <v>-4.286681929435483</v>
      </c>
      <c r="H219" s="211">
        <v>2.2022115483152458</v>
      </c>
    </row>
    <row r="220" spans="1:8">
      <c r="A220" s="188" t="s">
        <v>90</v>
      </c>
      <c r="B220" s="188" t="s">
        <v>715</v>
      </c>
      <c r="C220" s="211">
        <v>0.15127751529747019</v>
      </c>
      <c r="D220" s="211">
        <v>1.2109392370685816</v>
      </c>
      <c r="E220" s="211">
        <v>0.12492576891279852</v>
      </c>
      <c r="F220" s="211">
        <v>0.90059222286804785</v>
      </c>
      <c r="G220" s="211">
        <v>-2.2232535145226033</v>
      </c>
      <c r="H220" s="211">
        <v>2.525808545117544</v>
      </c>
    </row>
    <row r="221" spans="1:8">
      <c r="A221" s="188" t="s">
        <v>90</v>
      </c>
      <c r="B221" s="188" t="s">
        <v>716</v>
      </c>
      <c r="C221" s="211">
        <v>-2.8308279065915465</v>
      </c>
      <c r="D221" s="211">
        <v>0.46143548735697881</v>
      </c>
      <c r="E221" s="211">
        <v>-6.1348292104840709</v>
      </c>
      <c r="F221" s="211">
        <v>9.8613572439751985E-10</v>
      </c>
      <c r="G221" s="211">
        <v>-3.7356568603892009</v>
      </c>
      <c r="H221" s="211">
        <v>-1.9259989527938921</v>
      </c>
    </row>
    <row r="222" spans="1:8">
      <c r="A222" s="188" t="s">
        <v>90</v>
      </c>
      <c r="B222" s="188" t="s">
        <v>717</v>
      </c>
      <c r="C222" s="211">
        <v>5.1795964361790112</v>
      </c>
      <c r="D222" s="211">
        <v>0.63829412279154352</v>
      </c>
      <c r="E222" s="211">
        <v>8.1147487517609225</v>
      </c>
      <c r="F222" s="211">
        <v>7.5064231247289502E-16</v>
      </c>
      <c r="G222" s="211">
        <v>3.9279653432850701</v>
      </c>
      <c r="H222" s="211">
        <v>6.4312275290729524</v>
      </c>
    </row>
    <row r="223" spans="1:8">
      <c r="A223" s="188" t="s">
        <v>90</v>
      </c>
      <c r="B223" s="188" t="s">
        <v>718</v>
      </c>
      <c r="C223" s="211">
        <v>5.0395838499898691</v>
      </c>
      <c r="D223" s="211">
        <v>0.54220068007975786</v>
      </c>
      <c r="E223" s="211">
        <v>9.2946837492873406</v>
      </c>
      <c r="F223" s="211">
        <v>3.0834050143714911E-20</v>
      </c>
      <c r="G223" s="211">
        <v>3.9763824111169987</v>
      </c>
      <c r="H223" s="211">
        <v>6.102785288862739</v>
      </c>
    </row>
    <row r="224" spans="1:8">
      <c r="A224" s="188" t="s">
        <v>90</v>
      </c>
      <c r="B224" s="188" t="s">
        <v>719</v>
      </c>
      <c r="C224" s="211">
        <v>1.554673046175103</v>
      </c>
      <c r="D224" s="211">
        <v>0.57614564034917104</v>
      </c>
      <c r="E224" s="211">
        <v>2.6984028643051068</v>
      </c>
      <c r="F224" s="211">
        <v>7.0135048370769211E-3</v>
      </c>
      <c r="G224" s="211">
        <v>0.42490892686514148</v>
      </c>
      <c r="H224" s="211">
        <v>2.6844371654850647</v>
      </c>
    </row>
    <row r="225" spans="1:8">
      <c r="A225" s="188" t="s">
        <v>90</v>
      </c>
      <c r="B225" s="188" t="s">
        <v>720</v>
      </c>
      <c r="C225" s="212" t="s">
        <v>721</v>
      </c>
      <c r="D225" s="213" t="s">
        <v>722</v>
      </c>
      <c r="E225" s="213" t="s">
        <v>722</v>
      </c>
      <c r="F225" s="213" t="s">
        <v>722</v>
      </c>
      <c r="G225" s="213" t="s">
        <v>722</v>
      </c>
      <c r="H225" s="213" t="s">
        <v>722</v>
      </c>
    </row>
    <row r="226" spans="1:8">
      <c r="A226" s="188" t="s">
        <v>90</v>
      </c>
      <c r="B226" s="188" t="s">
        <v>74</v>
      </c>
      <c r="C226" s="211">
        <v>-1.0852992179162617</v>
      </c>
      <c r="D226" s="211">
        <v>0.17793602844297821</v>
      </c>
      <c r="E226" s="211">
        <v>-6.0993786779053538</v>
      </c>
      <c r="F226" s="211">
        <v>1.2277400557365879E-9</v>
      </c>
      <c r="G226" s="211">
        <v>-1.4342140172117361</v>
      </c>
      <c r="H226" s="211">
        <v>-0.73638441862078741</v>
      </c>
    </row>
    <row r="227" spans="1:8">
      <c r="A227" s="188" t="s">
        <v>90</v>
      </c>
      <c r="B227" s="188" t="s">
        <v>773</v>
      </c>
      <c r="C227" s="211">
        <v>-0.11406076863934229</v>
      </c>
      <c r="D227" s="211">
        <v>5.2770511115896312E-3</v>
      </c>
      <c r="E227" s="211">
        <v>-21.614490030016636</v>
      </c>
      <c r="F227" s="211">
        <v>3.1105847394986236E-95</v>
      </c>
      <c r="G227" s="211">
        <v>-0.12440853938360337</v>
      </c>
      <c r="H227" s="211">
        <v>-0.10371299789508122</v>
      </c>
    </row>
    <row r="228" spans="1:8">
      <c r="A228" s="188" t="s">
        <v>90</v>
      </c>
      <c r="B228" s="188" t="s">
        <v>723</v>
      </c>
      <c r="C228" s="211">
        <v>-5.9954036090262952E-2</v>
      </c>
      <c r="D228" s="211">
        <v>0.26109521739156194</v>
      </c>
      <c r="E228" s="211">
        <v>-0.22962517923241188</v>
      </c>
      <c r="F228" s="211">
        <v>0.81840156474952974</v>
      </c>
      <c r="G228" s="211">
        <v>-0.57193570821339446</v>
      </c>
      <c r="H228" s="211">
        <v>0.45202763603286855</v>
      </c>
    </row>
    <row r="229" spans="1:8">
      <c r="A229" s="188" t="s">
        <v>90</v>
      </c>
      <c r="B229" s="188" t="s">
        <v>724</v>
      </c>
      <c r="C229" s="211">
        <v>0.29709824200131879</v>
      </c>
      <c r="D229" s="211">
        <v>0.2539526523652158</v>
      </c>
      <c r="E229" s="211">
        <v>1.1698961961383816</v>
      </c>
      <c r="F229" s="211">
        <v>0.24215272278687527</v>
      </c>
      <c r="G229" s="211">
        <v>-0.20087757271097884</v>
      </c>
      <c r="H229" s="211">
        <v>0.79507405671361642</v>
      </c>
    </row>
    <row r="230" spans="1:8">
      <c r="A230" s="188" t="s">
        <v>90</v>
      </c>
      <c r="B230" s="188" t="s">
        <v>725</v>
      </c>
      <c r="C230" s="212" t="s">
        <v>721</v>
      </c>
      <c r="D230" s="213" t="s">
        <v>722</v>
      </c>
      <c r="E230" s="213" t="s">
        <v>722</v>
      </c>
      <c r="F230" s="213" t="s">
        <v>722</v>
      </c>
      <c r="G230" s="213" t="s">
        <v>722</v>
      </c>
      <c r="H230" s="213" t="s">
        <v>722</v>
      </c>
    </row>
    <row r="231" spans="1:8">
      <c r="A231" s="188" t="s">
        <v>90</v>
      </c>
      <c r="B231" s="188" t="s">
        <v>770</v>
      </c>
      <c r="C231" s="211">
        <v>7.0944690359387233E-2</v>
      </c>
      <c r="D231" s="211">
        <v>0.30252833962590414</v>
      </c>
      <c r="E231" s="211">
        <v>0.23450593239335835</v>
      </c>
      <c r="F231" s="211">
        <v>0.81461116652618848</v>
      </c>
      <c r="G231" s="211">
        <v>-0.52228320072840528</v>
      </c>
      <c r="H231" s="211">
        <v>0.66417258144717983</v>
      </c>
    </row>
    <row r="232" spans="1:8">
      <c r="A232" s="188" t="s">
        <v>90</v>
      </c>
      <c r="B232" s="188" t="s">
        <v>771</v>
      </c>
      <c r="C232" s="211">
        <v>3.0671441799867543</v>
      </c>
      <c r="D232" s="211">
        <v>0.88754010044962373</v>
      </c>
      <c r="E232" s="211">
        <v>3.4557809595678588</v>
      </c>
      <c r="F232" s="211">
        <v>5.5772564695548183E-4</v>
      </c>
      <c r="G232" s="211">
        <v>1.3267665919014664</v>
      </c>
      <c r="H232" s="211">
        <v>4.8075217680720419</v>
      </c>
    </row>
    <row r="233" spans="1:8">
      <c r="A233" s="188" t="s">
        <v>91</v>
      </c>
      <c r="B233" s="188" t="s">
        <v>709</v>
      </c>
      <c r="C233" s="211">
        <v>23.486827291898887</v>
      </c>
      <c r="D233" s="211">
        <v>1.2928211187185663</v>
      </c>
      <c r="E233" s="211">
        <v>18.167112953088854</v>
      </c>
      <c r="F233" s="211">
        <v>1.9002649889648904E-69</v>
      </c>
      <c r="G233" s="211">
        <v>20.951739293406362</v>
      </c>
      <c r="H233" s="211">
        <v>26.021915290391412</v>
      </c>
    </row>
    <row r="234" spans="1:8">
      <c r="A234" s="188" t="s">
        <v>91</v>
      </c>
      <c r="B234" s="188" t="s">
        <v>710</v>
      </c>
      <c r="C234" s="211">
        <v>-5.4510470961535455</v>
      </c>
      <c r="D234" s="211">
        <v>1.1804346719326442</v>
      </c>
      <c r="E234" s="211">
        <v>-4.6178303855044538</v>
      </c>
      <c r="F234" s="211">
        <v>4.0704468421469732E-6</v>
      </c>
      <c r="G234" s="211">
        <v>-7.7657569399926176</v>
      </c>
      <c r="H234" s="211">
        <v>-3.1363372523144735</v>
      </c>
    </row>
    <row r="235" spans="1:8">
      <c r="A235" s="188" t="s">
        <v>91</v>
      </c>
      <c r="B235" s="188" t="s">
        <v>711</v>
      </c>
      <c r="C235" s="211">
        <v>-1.9342808873809383</v>
      </c>
      <c r="D235" s="211">
        <v>1.1867207794420356</v>
      </c>
      <c r="E235" s="211">
        <v>-1.629937657525796</v>
      </c>
      <c r="F235" s="211">
        <v>0.1032383734756851</v>
      </c>
      <c r="G235" s="211">
        <v>-4.2613171354483752</v>
      </c>
      <c r="H235" s="211">
        <v>0.39275536068649874</v>
      </c>
    </row>
    <row r="236" spans="1:8">
      <c r="A236" s="188" t="s">
        <v>91</v>
      </c>
      <c r="B236" s="188" t="s">
        <v>712</v>
      </c>
      <c r="C236" s="211">
        <v>2.755809224226736</v>
      </c>
      <c r="D236" s="211">
        <v>0.80046449404211151</v>
      </c>
      <c r="E236" s="211">
        <v>3.442762601887194</v>
      </c>
      <c r="F236" s="211">
        <v>5.8510143985369392E-4</v>
      </c>
      <c r="G236" s="211">
        <v>1.186181452306579</v>
      </c>
      <c r="H236" s="211">
        <v>4.3254369961468928</v>
      </c>
    </row>
    <row r="237" spans="1:8">
      <c r="A237" s="188" t="s">
        <v>91</v>
      </c>
      <c r="B237" s="188" t="s">
        <v>713</v>
      </c>
      <c r="C237" s="211">
        <v>-10.298385537281803</v>
      </c>
      <c r="D237" s="211">
        <v>0.78961184366654036</v>
      </c>
      <c r="E237" s="211">
        <v>-13.042339245396242</v>
      </c>
      <c r="F237" s="211">
        <v>1.1023886539739079E-37</v>
      </c>
      <c r="G237" s="211">
        <v>-11.846732388492514</v>
      </c>
      <c r="H237" s="211">
        <v>-8.7500386860710915</v>
      </c>
    </row>
    <row r="238" spans="1:8">
      <c r="A238" s="188" t="s">
        <v>91</v>
      </c>
      <c r="B238" s="188" t="s">
        <v>714</v>
      </c>
      <c r="C238" s="211">
        <v>-4.4729451432323746</v>
      </c>
      <c r="D238" s="211">
        <v>2.6804286226004228</v>
      </c>
      <c r="E238" s="211">
        <v>-1.6687424934646975</v>
      </c>
      <c r="F238" s="211">
        <v>9.5291377146832335E-2</v>
      </c>
      <c r="G238" s="211">
        <v>-9.728987401194134</v>
      </c>
      <c r="H238" s="211">
        <v>0.78309711472938515</v>
      </c>
    </row>
    <row r="239" spans="1:8">
      <c r="A239" s="188" t="s">
        <v>91</v>
      </c>
      <c r="B239" s="188" t="s">
        <v>715</v>
      </c>
      <c r="C239" s="211">
        <v>-4.9734188315087584</v>
      </c>
      <c r="D239" s="211">
        <v>1.9616227258756385</v>
      </c>
      <c r="E239" s="211">
        <v>-2.5353595091985386</v>
      </c>
      <c r="F239" s="211">
        <v>1.1292565955667714E-2</v>
      </c>
      <c r="G239" s="211">
        <v>-8.8199573494335031</v>
      </c>
      <c r="H239" s="211">
        <v>-1.1268803135840146</v>
      </c>
    </row>
    <row r="240" spans="1:8">
      <c r="A240" s="188" t="s">
        <v>91</v>
      </c>
      <c r="B240" s="188" t="s">
        <v>716</v>
      </c>
      <c r="C240" s="211">
        <v>-6.6928702409044618</v>
      </c>
      <c r="D240" s="211">
        <v>0.75031114238745922</v>
      </c>
      <c r="E240" s="211">
        <v>-8.9201264153002224</v>
      </c>
      <c r="F240" s="211">
        <v>8.6955538058056883E-19</v>
      </c>
      <c r="G240" s="211">
        <v>-8.1641524969423394</v>
      </c>
      <c r="H240" s="211">
        <v>-5.2215879848665852</v>
      </c>
    </row>
    <row r="241" spans="1:8">
      <c r="A241" s="188" t="s">
        <v>91</v>
      </c>
      <c r="B241" s="188" t="s">
        <v>717</v>
      </c>
      <c r="C241" s="211">
        <v>7.9791272531627699</v>
      </c>
      <c r="D241" s="211">
        <v>1.0340336661213025</v>
      </c>
      <c r="E241" s="211">
        <v>7.7165062556355286</v>
      </c>
      <c r="F241" s="211">
        <v>1.7039493801176736E-14</v>
      </c>
      <c r="G241" s="211">
        <v>5.9514945829758705</v>
      </c>
      <c r="H241" s="211">
        <v>10.006759923349669</v>
      </c>
    </row>
    <row r="242" spans="1:8">
      <c r="A242" s="188" t="s">
        <v>91</v>
      </c>
      <c r="B242" s="188" t="s">
        <v>718</v>
      </c>
      <c r="C242" s="211">
        <v>9.2075272252948999</v>
      </c>
      <c r="D242" s="211">
        <v>0.87814678799995005</v>
      </c>
      <c r="E242" s="211">
        <v>10.485180098723339</v>
      </c>
      <c r="F242" s="211">
        <v>3.2714892737206816E-25</v>
      </c>
      <c r="G242" s="211">
        <v>7.4855725395762729</v>
      </c>
      <c r="H242" s="211">
        <v>10.929481911013527</v>
      </c>
    </row>
    <row r="243" spans="1:8">
      <c r="A243" s="188" t="s">
        <v>91</v>
      </c>
      <c r="B243" s="188" t="s">
        <v>719</v>
      </c>
      <c r="C243" s="211">
        <v>2.7612626008122629</v>
      </c>
      <c r="D243" s="211">
        <v>0.93304778831154012</v>
      </c>
      <c r="E243" s="211">
        <v>2.9594010461233644</v>
      </c>
      <c r="F243" s="211">
        <v>3.1108110646631631E-3</v>
      </c>
      <c r="G243" s="211">
        <v>0.93165275307624895</v>
      </c>
      <c r="H243" s="211">
        <v>4.5908724485482768</v>
      </c>
    </row>
    <row r="244" spans="1:8">
      <c r="A244" s="188" t="s">
        <v>91</v>
      </c>
      <c r="B244" s="188" t="s">
        <v>720</v>
      </c>
      <c r="C244" s="212" t="s">
        <v>721</v>
      </c>
      <c r="D244" s="213" t="s">
        <v>722</v>
      </c>
      <c r="E244" s="213" t="s">
        <v>722</v>
      </c>
      <c r="F244" s="213" t="s">
        <v>722</v>
      </c>
      <c r="G244" s="213" t="s">
        <v>722</v>
      </c>
      <c r="H244" s="213" t="s">
        <v>722</v>
      </c>
    </row>
    <row r="245" spans="1:8">
      <c r="A245" s="188" t="s">
        <v>91</v>
      </c>
      <c r="B245" s="188" t="s">
        <v>74</v>
      </c>
      <c r="C245" s="211">
        <v>-1.0692694079338834</v>
      </c>
      <c r="D245" s="211">
        <v>0.28716069444144549</v>
      </c>
      <c r="E245" s="211">
        <v>-3.7235924993624656</v>
      </c>
      <c r="F245" s="211">
        <v>2.0066890161947736E-4</v>
      </c>
      <c r="G245" s="211">
        <v>-1.6323617179039225</v>
      </c>
      <c r="H245" s="211">
        <v>-0.50617709796384436</v>
      </c>
    </row>
    <row r="246" spans="1:8">
      <c r="A246" s="188" t="s">
        <v>91</v>
      </c>
      <c r="B246" s="188" t="s">
        <v>773</v>
      </c>
      <c r="C246" s="211">
        <v>-0.20742204283868515</v>
      </c>
      <c r="D246" s="211">
        <v>8.5355584065470308E-3</v>
      </c>
      <c r="E246" s="211">
        <v>-24.300934157932325</v>
      </c>
      <c r="F246" s="211">
        <v>1.7277640044402696E-117</v>
      </c>
      <c r="G246" s="211">
        <v>-0.22415938674773048</v>
      </c>
      <c r="H246" s="211">
        <v>-0.19068469892963982</v>
      </c>
    </row>
    <row r="247" spans="1:8">
      <c r="A247" s="188" t="s">
        <v>91</v>
      </c>
      <c r="B247" s="188" t="s">
        <v>723</v>
      </c>
      <c r="C247" s="211">
        <v>0.65253753329047326</v>
      </c>
      <c r="D247" s="211">
        <v>0.42059085813975877</v>
      </c>
      <c r="E247" s="211">
        <v>1.5514781661603319</v>
      </c>
      <c r="F247" s="211">
        <v>0.12091142393759025</v>
      </c>
      <c r="G247" s="211">
        <v>-0.17219747552700165</v>
      </c>
      <c r="H247" s="211">
        <v>1.4772725421079482</v>
      </c>
    </row>
    <row r="248" spans="1:8">
      <c r="A248" s="188" t="s">
        <v>91</v>
      </c>
      <c r="B248" s="188" t="s">
        <v>724</v>
      </c>
      <c r="C248" s="211">
        <v>-0.87241911638668701</v>
      </c>
      <c r="D248" s="211">
        <v>0.41255348492114413</v>
      </c>
      <c r="E248" s="211">
        <v>-2.1146812432173299</v>
      </c>
      <c r="F248" s="211">
        <v>3.4554059081679599E-2</v>
      </c>
      <c r="G248" s="211">
        <v>-1.6813936707291366</v>
      </c>
      <c r="H248" s="211">
        <v>-6.3444562044237374E-2</v>
      </c>
    </row>
    <row r="249" spans="1:8">
      <c r="A249" s="188" t="s">
        <v>91</v>
      </c>
      <c r="B249" s="188" t="s">
        <v>725</v>
      </c>
      <c r="C249" s="212" t="s">
        <v>721</v>
      </c>
      <c r="D249" s="213" t="s">
        <v>722</v>
      </c>
      <c r="E249" s="213" t="s">
        <v>722</v>
      </c>
      <c r="F249" s="213" t="s">
        <v>722</v>
      </c>
      <c r="G249" s="213" t="s">
        <v>722</v>
      </c>
      <c r="H249" s="213" t="s">
        <v>722</v>
      </c>
    </row>
    <row r="250" spans="1:8">
      <c r="A250" s="188" t="s">
        <v>91</v>
      </c>
      <c r="B250" s="188" t="s">
        <v>770</v>
      </c>
      <c r="C250" s="211">
        <v>-1.1448541235571008</v>
      </c>
      <c r="D250" s="211">
        <v>0.48294867922894547</v>
      </c>
      <c r="E250" s="211">
        <v>-2.3705502733435866</v>
      </c>
      <c r="F250" s="211">
        <v>1.7835714260058168E-2</v>
      </c>
      <c r="G250" s="211">
        <v>-2.0918663458006925</v>
      </c>
      <c r="H250" s="211">
        <v>-0.19784190131350907</v>
      </c>
    </row>
    <row r="251" spans="1:8">
      <c r="A251" s="188" t="s">
        <v>91</v>
      </c>
      <c r="B251" s="188" t="s">
        <v>771</v>
      </c>
      <c r="C251" s="211">
        <v>8.9785807722841451</v>
      </c>
      <c r="D251" s="211">
        <v>1.4022512007936465</v>
      </c>
      <c r="E251" s="211">
        <v>6.4029759911793587</v>
      </c>
      <c r="F251" s="211">
        <v>1.8083063686956404E-10</v>
      </c>
      <c r="G251" s="211">
        <v>6.2289117434186334</v>
      </c>
      <c r="H251" s="211">
        <v>11.728249801149657</v>
      </c>
    </row>
    <row r="252" spans="1:8">
      <c r="A252" s="188" t="s">
        <v>92</v>
      </c>
      <c r="B252" s="188" t="s">
        <v>709</v>
      </c>
      <c r="C252" s="211">
        <v>17.472503613506348</v>
      </c>
      <c r="D252" s="211">
        <v>1.0551910899454033</v>
      </c>
      <c r="E252" s="211">
        <v>16.558615572095469</v>
      </c>
      <c r="F252" s="211">
        <v>1.5005865756864298E-58</v>
      </c>
      <c r="G252" s="211">
        <v>15.403376816453251</v>
      </c>
      <c r="H252" s="211">
        <v>19.541630410559442</v>
      </c>
    </row>
    <row r="253" spans="1:8">
      <c r="A253" s="188" t="s">
        <v>92</v>
      </c>
      <c r="B253" s="188" t="s">
        <v>710</v>
      </c>
      <c r="C253" s="211">
        <v>-4.0322776344533198</v>
      </c>
      <c r="D253" s="211">
        <v>0.97067641425011653</v>
      </c>
      <c r="E253" s="211">
        <v>-4.1540904623384751</v>
      </c>
      <c r="F253" s="211">
        <v>3.3741856669937348E-5</v>
      </c>
      <c r="G253" s="211">
        <v>-5.9356793965893582</v>
      </c>
      <c r="H253" s="211">
        <v>-2.1288758723172814</v>
      </c>
    </row>
    <row r="254" spans="1:8">
      <c r="A254" s="188" t="s">
        <v>92</v>
      </c>
      <c r="B254" s="188" t="s">
        <v>711</v>
      </c>
      <c r="C254" s="211">
        <v>-2.4346091961196041</v>
      </c>
      <c r="D254" s="211">
        <v>0.99335447885456585</v>
      </c>
      <c r="E254" s="211">
        <v>-2.4508966818440734</v>
      </c>
      <c r="F254" s="211">
        <v>1.4317347447930472E-2</v>
      </c>
      <c r="G254" s="211">
        <v>-4.3824804307762983</v>
      </c>
      <c r="H254" s="211">
        <v>-0.48673796146291037</v>
      </c>
    </row>
    <row r="255" spans="1:8">
      <c r="A255" s="188" t="s">
        <v>92</v>
      </c>
      <c r="B255" s="188" t="s">
        <v>712</v>
      </c>
      <c r="C255" s="211">
        <v>0.76221912897550026</v>
      </c>
      <c r="D255" s="211">
        <v>0.65391636813091936</v>
      </c>
      <c r="E255" s="211">
        <v>1.1656217310390031</v>
      </c>
      <c r="F255" s="211">
        <v>0.24387733816768931</v>
      </c>
      <c r="G255" s="211">
        <v>-0.52004708159431212</v>
      </c>
      <c r="H255" s="211">
        <v>2.0444853395453126</v>
      </c>
    </row>
    <row r="256" spans="1:8">
      <c r="A256" s="188" t="s">
        <v>92</v>
      </c>
      <c r="B256" s="188" t="s">
        <v>713</v>
      </c>
      <c r="C256" s="211">
        <v>-8.7149522418043297</v>
      </c>
      <c r="D256" s="211">
        <v>0.64524933461378919</v>
      </c>
      <c r="E256" s="211">
        <v>-13.50633278377671</v>
      </c>
      <c r="F256" s="211">
        <v>3.4306479806867343E-40</v>
      </c>
      <c r="G256" s="211">
        <v>-9.9802232450869202</v>
      </c>
      <c r="H256" s="211">
        <v>-7.4496812385217392</v>
      </c>
    </row>
    <row r="257" spans="1:8">
      <c r="A257" s="188" t="s">
        <v>92</v>
      </c>
      <c r="B257" s="188" t="s">
        <v>714</v>
      </c>
      <c r="C257" s="211">
        <v>-3.9365464595635586</v>
      </c>
      <c r="D257" s="211">
        <v>2.1902305289419588</v>
      </c>
      <c r="E257" s="211">
        <v>-1.7973206050895463</v>
      </c>
      <c r="F257" s="211">
        <v>7.240399427360894E-2</v>
      </c>
      <c r="G257" s="211">
        <v>-8.2313748772220769</v>
      </c>
      <c r="H257" s="211">
        <v>0.35828195809495927</v>
      </c>
    </row>
    <row r="258" spans="1:8">
      <c r="A258" s="188" t="s">
        <v>92</v>
      </c>
      <c r="B258" s="188" t="s">
        <v>715</v>
      </c>
      <c r="C258" s="211">
        <v>-1.7218661760139347</v>
      </c>
      <c r="D258" s="211">
        <v>1.6030298885499428</v>
      </c>
      <c r="E258" s="211">
        <v>-1.0741322967917259</v>
      </c>
      <c r="F258" s="211">
        <v>0.28286586327168417</v>
      </c>
      <c r="G258" s="211">
        <v>-4.8652514173045365</v>
      </c>
      <c r="H258" s="211">
        <v>1.4215190652766669</v>
      </c>
    </row>
    <row r="259" spans="1:8">
      <c r="A259" s="188" t="s">
        <v>92</v>
      </c>
      <c r="B259" s="188" t="s">
        <v>716</v>
      </c>
      <c r="C259" s="211">
        <v>-5.643389081250783</v>
      </c>
      <c r="D259" s="211">
        <v>0.6110225208116149</v>
      </c>
      <c r="E259" s="211">
        <v>-9.2359755803349568</v>
      </c>
      <c r="F259" s="211">
        <v>5.2583860229089338E-20</v>
      </c>
      <c r="G259" s="211">
        <v>-6.8415446413774905</v>
      </c>
      <c r="H259" s="211">
        <v>-4.4452335211240754</v>
      </c>
    </row>
    <row r="260" spans="1:8">
      <c r="A260" s="188" t="s">
        <v>92</v>
      </c>
      <c r="B260" s="188" t="s">
        <v>717</v>
      </c>
      <c r="C260" s="211">
        <v>3.5842728728099922</v>
      </c>
      <c r="D260" s="211">
        <v>0.84487626805215543</v>
      </c>
      <c r="E260" s="211">
        <v>4.2423642471026657</v>
      </c>
      <c r="F260" s="211">
        <v>2.2913506245619382E-5</v>
      </c>
      <c r="G260" s="211">
        <v>1.9275529259884352</v>
      </c>
      <c r="H260" s="211">
        <v>5.2409928196315487</v>
      </c>
    </row>
    <row r="261" spans="1:8">
      <c r="A261" s="188" t="s">
        <v>92</v>
      </c>
      <c r="B261" s="188" t="s">
        <v>718</v>
      </c>
      <c r="C261" s="211">
        <v>3.9552465239862493</v>
      </c>
      <c r="D261" s="211">
        <v>0.72065862323483953</v>
      </c>
      <c r="E261" s="211">
        <v>5.4883774320665575</v>
      </c>
      <c r="F261" s="211">
        <v>4.4599313336834634E-8</v>
      </c>
      <c r="G261" s="211">
        <v>2.542105261639398</v>
      </c>
      <c r="H261" s="211">
        <v>5.3683877863331011</v>
      </c>
    </row>
    <row r="262" spans="1:8">
      <c r="A262" s="188" t="s">
        <v>92</v>
      </c>
      <c r="B262" s="188" t="s">
        <v>719</v>
      </c>
      <c r="C262" s="211">
        <v>1.5532062782328193</v>
      </c>
      <c r="D262" s="211">
        <v>0.76284667234539627</v>
      </c>
      <c r="E262" s="211">
        <v>2.0360661382416958</v>
      </c>
      <c r="F262" s="211">
        <v>4.1847719588842452E-2</v>
      </c>
      <c r="G262" s="211">
        <v>5.733836688198355E-2</v>
      </c>
      <c r="H262" s="211">
        <v>3.0490741895836551</v>
      </c>
    </row>
    <row r="263" spans="1:8">
      <c r="A263" s="188" t="s">
        <v>92</v>
      </c>
      <c r="B263" s="188" t="s">
        <v>720</v>
      </c>
      <c r="C263" s="212" t="s">
        <v>721</v>
      </c>
      <c r="D263" s="213" t="s">
        <v>722</v>
      </c>
      <c r="E263" s="213" t="s">
        <v>722</v>
      </c>
      <c r="F263" s="213" t="s">
        <v>722</v>
      </c>
      <c r="G263" s="213" t="s">
        <v>722</v>
      </c>
      <c r="H263" s="213" t="s">
        <v>722</v>
      </c>
    </row>
    <row r="264" spans="1:8">
      <c r="A264" s="188" t="s">
        <v>92</v>
      </c>
      <c r="B264" s="188" t="s">
        <v>74</v>
      </c>
      <c r="C264" s="211">
        <v>-1.7279398466731575E-2</v>
      </c>
      <c r="D264" s="211">
        <v>0.23554955670817354</v>
      </c>
      <c r="E264" s="211">
        <v>-7.3357805075979512E-2</v>
      </c>
      <c r="F264" s="211">
        <v>0.94152719496491166</v>
      </c>
      <c r="G264" s="211">
        <v>-0.47916910210711899</v>
      </c>
      <c r="H264" s="211">
        <v>0.44461030517365585</v>
      </c>
    </row>
    <row r="265" spans="1:8">
      <c r="A265" s="188" t="s">
        <v>92</v>
      </c>
      <c r="B265" s="188" t="s">
        <v>773</v>
      </c>
      <c r="C265" s="211">
        <v>-0.16889238558092634</v>
      </c>
      <c r="D265" s="211">
        <v>6.9901877936229696E-3</v>
      </c>
      <c r="E265" s="211">
        <v>-24.161351678563488</v>
      </c>
      <c r="F265" s="211">
        <v>3.2162213024284167E-116</v>
      </c>
      <c r="G265" s="211">
        <v>-0.18259946197499172</v>
      </c>
      <c r="H265" s="211">
        <v>-0.15518530918686096</v>
      </c>
    </row>
    <row r="266" spans="1:8">
      <c r="A266" s="188" t="s">
        <v>92</v>
      </c>
      <c r="B266" s="188" t="s">
        <v>723</v>
      </c>
      <c r="C266" s="211">
        <v>-0.69525202849511558</v>
      </c>
      <c r="D266" s="211">
        <v>0.34589302585967463</v>
      </c>
      <c r="E266" s="211">
        <v>-2.0100203719550347</v>
      </c>
      <c r="F266" s="211">
        <v>4.453504333201757E-2</v>
      </c>
      <c r="G266" s="211">
        <v>-1.3735145115085603</v>
      </c>
      <c r="H266" s="211">
        <v>-1.6989545481670938E-2</v>
      </c>
    </row>
    <row r="267" spans="1:8">
      <c r="A267" s="188" t="s">
        <v>92</v>
      </c>
      <c r="B267" s="188" t="s">
        <v>724</v>
      </c>
      <c r="C267" s="211">
        <v>-0.43180738246597372</v>
      </c>
      <c r="D267" s="211">
        <v>0.33677238335305448</v>
      </c>
      <c r="E267" s="211">
        <v>-1.2821935639933086</v>
      </c>
      <c r="F267" s="211">
        <v>0.19989227279813804</v>
      </c>
      <c r="G267" s="211">
        <v>-1.092185175211833</v>
      </c>
      <c r="H267" s="211">
        <v>0.22857041027988564</v>
      </c>
    </row>
    <row r="268" spans="1:8">
      <c r="A268" s="188" t="s">
        <v>92</v>
      </c>
      <c r="B268" s="188" t="s">
        <v>725</v>
      </c>
      <c r="C268" s="212" t="s">
        <v>721</v>
      </c>
      <c r="D268" s="213" t="s">
        <v>722</v>
      </c>
      <c r="E268" s="213" t="s">
        <v>722</v>
      </c>
      <c r="F268" s="213" t="s">
        <v>722</v>
      </c>
      <c r="G268" s="213" t="s">
        <v>722</v>
      </c>
      <c r="H268" s="213" t="s">
        <v>722</v>
      </c>
    </row>
    <row r="269" spans="1:8">
      <c r="A269" s="188" t="s">
        <v>92</v>
      </c>
      <c r="B269" s="188" t="s">
        <v>770</v>
      </c>
      <c r="C269" s="211">
        <v>-3.0824751316668504</v>
      </c>
      <c r="D269" s="211">
        <v>0.4013279624773744</v>
      </c>
      <c r="E269" s="211">
        <v>-7.6806886633039699</v>
      </c>
      <c r="F269" s="211">
        <v>2.2459434497160171E-14</v>
      </c>
      <c r="G269" s="211">
        <v>-3.8694401178966151</v>
      </c>
      <c r="H269" s="211">
        <v>-2.2955101454370856</v>
      </c>
    </row>
    <row r="270" spans="1:8">
      <c r="A270" s="188" t="s">
        <v>92</v>
      </c>
      <c r="B270" s="188" t="s">
        <v>771</v>
      </c>
      <c r="C270" s="211">
        <v>13.971969083638429</v>
      </c>
      <c r="D270" s="211">
        <v>1.1754154206005629</v>
      </c>
      <c r="E270" s="211">
        <v>11.886834934069213</v>
      </c>
      <c r="F270" s="211">
        <v>9.5470808110469169E-32</v>
      </c>
      <c r="G270" s="211">
        <v>11.667094101648296</v>
      </c>
      <c r="H270" s="211">
        <v>16.276844065628563</v>
      </c>
    </row>
    <row r="271" spans="1:8">
      <c r="A271" s="188" t="s">
        <v>93</v>
      </c>
      <c r="B271" s="188" t="s">
        <v>709</v>
      </c>
      <c r="C271" s="211">
        <v>24.398114237483849</v>
      </c>
      <c r="D271" s="211">
        <v>1.6815069548784498</v>
      </c>
      <c r="E271" s="211">
        <v>14.509671914647241</v>
      </c>
      <c r="F271" s="211">
        <v>7.7585989806509683E-46</v>
      </c>
      <c r="G271" s="211">
        <v>21.100800159262779</v>
      </c>
      <c r="H271" s="211">
        <v>27.69542831570492</v>
      </c>
    </row>
    <row r="272" spans="1:8">
      <c r="A272" s="188" t="s">
        <v>93</v>
      </c>
      <c r="B272" s="188" t="s">
        <v>710</v>
      </c>
      <c r="C272" s="211">
        <v>-7.363251379338041</v>
      </c>
      <c r="D272" s="211">
        <v>1.4905355201064132</v>
      </c>
      <c r="E272" s="211">
        <v>-4.9400039650261798</v>
      </c>
      <c r="F272" s="211">
        <v>8.3361824790636545E-7</v>
      </c>
      <c r="G272" s="211">
        <v>-10.286084222982574</v>
      </c>
      <c r="H272" s="211">
        <v>-4.4404185356935075</v>
      </c>
    </row>
    <row r="273" spans="1:8">
      <c r="A273" s="188" t="s">
        <v>93</v>
      </c>
      <c r="B273" s="188" t="s">
        <v>711</v>
      </c>
      <c r="C273" s="211">
        <v>-5.5622322074133468</v>
      </c>
      <c r="D273" s="211">
        <v>1.4994048479689386</v>
      </c>
      <c r="E273" s="211">
        <v>-3.7096266661721322</v>
      </c>
      <c r="F273" s="211">
        <v>2.1215712569697411E-4</v>
      </c>
      <c r="G273" s="211">
        <v>-8.5024571644479661</v>
      </c>
      <c r="H273" s="211">
        <v>-2.6220072503787279</v>
      </c>
    </row>
    <row r="274" spans="1:8">
      <c r="A274" s="188" t="s">
        <v>93</v>
      </c>
      <c r="B274" s="188" t="s">
        <v>712</v>
      </c>
      <c r="C274" s="211">
        <v>1.1251459290272341</v>
      </c>
      <c r="D274" s="211">
        <v>1.0209441694145998</v>
      </c>
      <c r="E274" s="211">
        <v>1.102064111568787</v>
      </c>
      <c r="F274" s="211">
        <v>0.27054152168772871</v>
      </c>
      <c r="G274" s="211">
        <v>-0.87685208419645722</v>
      </c>
      <c r="H274" s="211">
        <v>3.1271439422509255</v>
      </c>
    </row>
    <row r="275" spans="1:8">
      <c r="A275" s="188" t="s">
        <v>93</v>
      </c>
      <c r="B275" s="188" t="s">
        <v>713</v>
      </c>
      <c r="C275" s="211">
        <v>-13.17292754335562</v>
      </c>
      <c r="D275" s="211">
        <v>1.0079991452903672</v>
      </c>
      <c r="E275" s="211">
        <v>-13.06839158039265</v>
      </c>
      <c r="F275" s="211">
        <v>8.7579813559287278E-38</v>
      </c>
      <c r="G275" s="211">
        <v>-15.149541296250261</v>
      </c>
      <c r="H275" s="211">
        <v>-11.196313790460978</v>
      </c>
    </row>
    <row r="276" spans="1:8">
      <c r="A276" s="188" t="s">
        <v>93</v>
      </c>
      <c r="B276" s="188" t="s">
        <v>714</v>
      </c>
      <c r="C276" s="211">
        <v>-9.30302665579093</v>
      </c>
      <c r="D276" s="211">
        <v>3.3717044223152715</v>
      </c>
      <c r="E276" s="211">
        <v>-2.759146559295004</v>
      </c>
      <c r="F276" s="211">
        <v>5.838122950971426E-3</v>
      </c>
      <c r="G276" s="211">
        <v>-15.914696281685538</v>
      </c>
      <c r="H276" s="211">
        <v>-2.6913570298963228</v>
      </c>
    </row>
    <row r="277" spans="1:8">
      <c r="A277" s="188" t="s">
        <v>93</v>
      </c>
      <c r="B277" s="188" t="s">
        <v>715</v>
      </c>
      <c r="C277" s="211">
        <v>-7.1433929302932953</v>
      </c>
      <c r="D277" s="211">
        <v>2.4713609781809898</v>
      </c>
      <c r="E277" s="211">
        <v>-2.8904692569642694</v>
      </c>
      <c r="F277" s="211">
        <v>3.8803478913560121E-3</v>
      </c>
      <c r="G277" s="211">
        <v>-11.989553882575185</v>
      </c>
      <c r="H277" s="211">
        <v>-2.2972319780114052</v>
      </c>
    </row>
    <row r="278" spans="1:8">
      <c r="A278" s="188" t="s">
        <v>93</v>
      </c>
      <c r="B278" s="188" t="s">
        <v>716</v>
      </c>
      <c r="C278" s="211">
        <v>-11.22178058360516</v>
      </c>
      <c r="D278" s="211">
        <v>0.95188544055716262</v>
      </c>
      <c r="E278" s="211">
        <v>-11.789003282828622</v>
      </c>
      <c r="F278" s="211">
        <v>3.0274529235586344E-31</v>
      </c>
      <c r="G278" s="211">
        <v>-13.088359401430912</v>
      </c>
      <c r="H278" s="211">
        <v>-9.3552017657794071</v>
      </c>
    </row>
    <row r="279" spans="1:8">
      <c r="A279" s="188" t="s">
        <v>93</v>
      </c>
      <c r="B279" s="188" t="s">
        <v>717</v>
      </c>
      <c r="C279" s="211">
        <v>3.1235787313573102E-2</v>
      </c>
      <c r="D279" s="211">
        <v>1.3084634129203572</v>
      </c>
      <c r="E279" s="211">
        <v>2.3872113660295631E-2</v>
      </c>
      <c r="F279" s="211">
        <v>0.98095655258757963</v>
      </c>
      <c r="G279" s="211">
        <v>-2.5345667624423718</v>
      </c>
      <c r="H279" s="211">
        <v>2.597038337069518</v>
      </c>
    </row>
    <row r="280" spans="1:8">
      <c r="A280" s="188" t="s">
        <v>93</v>
      </c>
      <c r="B280" s="188" t="s">
        <v>718</v>
      </c>
      <c r="C280" s="211">
        <v>3.0368979216230008</v>
      </c>
      <c r="D280" s="211">
        <v>1.1147171488086602</v>
      </c>
      <c r="E280" s="211">
        <v>2.7243663783845498</v>
      </c>
      <c r="F280" s="211">
        <v>6.4880270574960907E-3</v>
      </c>
      <c r="G280" s="211">
        <v>0.85101784700449301</v>
      </c>
      <c r="H280" s="211">
        <v>5.2227779962415086</v>
      </c>
    </row>
    <row r="281" spans="1:8">
      <c r="A281" s="188" t="s">
        <v>93</v>
      </c>
      <c r="B281" s="188" t="s">
        <v>719</v>
      </c>
      <c r="C281" s="211">
        <v>-5.3414357269781769</v>
      </c>
      <c r="D281" s="211">
        <v>1.1876328728623964</v>
      </c>
      <c r="E281" s="211">
        <v>-4.497547894665809</v>
      </c>
      <c r="F281" s="211">
        <v>7.1930253940846728E-6</v>
      </c>
      <c r="G281" s="211">
        <v>-7.6702982868897331</v>
      </c>
      <c r="H281" s="211">
        <v>-3.0125731670666207</v>
      </c>
    </row>
    <row r="282" spans="1:8">
      <c r="A282" s="188" t="s">
        <v>93</v>
      </c>
      <c r="B282" s="188" t="s">
        <v>720</v>
      </c>
      <c r="C282" s="212" t="s">
        <v>721</v>
      </c>
      <c r="D282" s="213" t="s">
        <v>722</v>
      </c>
      <c r="E282" s="213" t="s">
        <v>722</v>
      </c>
      <c r="F282" s="213" t="s">
        <v>722</v>
      </c>
      <c r="G282" s="213" t="s">
        <v>722</v>
      </c>
      <c r="H282" s="213" t="s">
        <v>722</v>
      </c>
    </row>
    <row r="283" spans="1:8">
      <c r="A283" s="188" t="s">
        <v>93</v>
      </c>
      <c r="B283" s="188" t="s">
        <v>74</v>
      </c>
      <c r="C283" s="211">
        <v>-0.73823723654867834</v>
      </c>
      <c r="D283" s="211">
        <v>0.37382688906498007</v>
      </c>
      <c r="E283" s="211">
        <v>-1.9748104219981752</v>
      </c>
      <c r="F283" s="211">
        <v>4.8401231026797192E-2</v>
      </c>
      <c r="G283" s="211">
        <v>-1.4712848522932391</v>
      </c>
      <c r="H283" s="211">
        <v>-5.1896208041174756E-3</v>
      </c>
    </row>
    <row r="284" spans="1:8">
      <c r="A284" s="188" t="s">
        <v>93</v>
      </c>
      <c r="B284" s="188" t="s">
        <v>773</v>
      </c>
      <c r="C284" s="211">
        <v>-0.14293102949484043</v>
      </c>
      <c r="D284" s="211">
        <v>1.1011314881847208E-2</v>
      </c>
      <c r="E284" s="211">
        <v>-12.980378004671408</v>
      </c>
      <c r="F284" s="211">
        <v>2.5755297933220495E-37</v>
      </c>
      <c r="G284" s="211">
        <v>-0.16452342521720278</v>
      </c>
      <c r="H284" s="211">
        <v>-0.1213386337724781</v>
      </c>
    </row>
    <row r="285" spans="1:8">
      <c r="A285" s="188" t="s">
        <v>93</v>
      </c>
      <c r="B285" s="188" t="s">
        <v>723</v>
      </c>
      <c r="C285" s="211">
        <v>3.295509423334674</v>
      </c>
      <c r="D285" s="211">
        <v>0.54566861778804721</v>
      </c>
      <c r="E285" s="211">
        <v>6.0393970184569801</v>
      </c>
      <c r="F285" s="211">
        <v>1.7812262449929617E-9</v>
      </c>
      <c r="G285" s="211">
        <v>2.2254925493301174</v>
      </c>
      <c r="H285" s="211">
        <v>4.3655262973392306</v>
      </c>
    </row>
    <row r="286" spans="1:8">
      <c r="A286" s="188" t="s">
        <v>93</v>
      </c>
      <c r="B286" s="188" t="s">
        <v>724</v>
      </c>
      <c r="C286" s="211">
        <v>0.19837164656939113</v>
      </c>
      <c r="D286" s="211">
        <v>0.52788092591690949</v>
      </c>
      <c r="E286" s="211">
        <v>0.37578862358935766</v>
      </c>
      <c r="F286" s="211">
        <v>0.7071064213708308</v>
      </c>
      <c r="G286" s="211">
        <v>-0.83676484430288112</v>
      </c>
      <c r="H286" s="211">
        <v>1.2335081374416634</v>
      </c>
    </row>
    <row r="287" spans="1:8">
      <c r="A287" s="188" t="s">
        <v>93</v>
      </c>
      <c r="B287" s="188" t="s">
        <v>725</v>
      </c>
      <c r="C287" s="212" t="s">
        <v>721</v>
      </c>
      <c r="D287" s="213" t="s">
        <v>722</v>
      </c>
      <c r="E287" s="213" t="s">
        <v>722</v>
      </c>
      <c r="F287" s="213" t="s">
        <v>722</v>
      </c>
      <c r="G287" s="213" t="s">
        <v>722</v>
      </c>
      <c r="H287" s="213" t="s">
        <v>722</v>
      </c>
    </row>
    <row r="288" spans="1:8">
      <c r="A288" s="188" t="s">
        <v>93</v>
      </c>
      <c r="B288" s="188" t="s">
        <v>770</v>
      </c>
      <c r="C288" s="211">
        <v>1.1651341149627519</v>
      </c>
      <c r="D288" s="211">
        <v>0.64331502509316385</v>
      </c>
      <c r="E288" s="211">
        <v>1.8111408400480293</v>
      </c>
      <c r="F288" s="211">
        <v>7.0240878359726561E-2</v>
      </c>
      <c r="G288" s="211">
        <v>-9.636033370229348E-2</v>
      </c>
      <c r="H288" s="211">
        <v>2.4266285636277973</v>
      </c>
    </row>
    <row r="289" spans="1:8">
      <c r="A289" s="188" t="s">
        <v>93</v>
      </c>
      <c r="B289" s="188" t="s">
        <v>771</v>
      </c>
      <c r="C289" s="211">
        <v>1.0785908443054797</v>
      </c>
      <c r="D289" s="211">
        <v>1.9126638571735788</v>
      </c>
      <c r="E289" s="211">
        <v>0.56392075390568486</v>
      </c>
      <c r="F289" s="211">
        <v>0.57285942736077811</v>
      </c>
      <c r="G289" s="211">
        <v>-2.6720052771473388</v>
      </c>
      <c r="H289" s="211">
        <v>4.8291869657582982</v>
      </c>
    </row>
    <row r="290" spans="1:8">
      <c r="A290" s="188" t="s">
        <v>94</v>
      </c>
      <c r="B290" s="188" t="s">
        <v>709</v>
      </c>
      <c r="C290" s="211">
        <v>17.630562278669498</v>
      </c>
      <c r="D290" s="211">
        <v>0.97635352740865466</v>
      </c>
      <c r="E290" s="211">
        <v>18.05755987327958</v>
      </c>
      <c r="F290" s="211">
        <v>1.1275961202917542E-68</v>
      </c>
      <c r="G290" s="211">
        <v>15.716032580605118</v>
      </c>
      <c r="H290" s="211">
        <v>19.545091976733879</v>
      </c>
    </row>
    <row r="291" spans="1:8">
      <c r="A291" s="188" t="s">
        <v>94</v>
      </c>
      <c r="B291" s="188" t="s">
        <v>710</v>
      </c>
      <c r="C291" s="211">
        <v>-4.8331790007456013</v>
      </c>
      <c r="D291" s="211">
        <v>0.8947288099781181</v>
      </c>
      <c r="E291" s="211">
        <v>-5.4018367876896729</v>
      </c>
      <c r="F291" s="211">
        <v>7.2085056967067473E-8</v>
      </c>
      <c r="G291" s="211">
        <v>-6.5876509520718294</v>
      </c>
      <c r="H291" s="211">
        <v>-3.0787070494193731</v>
      </c>
    </row>
    <row r="292" spans="1:8">
      <c r="A292" s="188" t="s">
        <v>94</v>
      </c>
      <c r="B292" s="188" t="s">
        <v>711</v>
      </c>
      <c r="C292" s="211">
        <v>-1.5946518632336599</v>
      </c>
      <c r="D292" s="211">
        <v>0.8993461425990289</v>
      </c>
      <c r="E292" s="211">
        <v>-1.7731235924638098</v>
      </c>
      <c r="F292" s="211">
        <v>7.6327996100971199E-2</v>
      </c>
      <c r="G292" s="211">
        <v>-3.3581779329508334</v>
      </c>
      <c r="H292" s="211">
        <v>0.16887420648351359</v>
      </c>
    </row>
    <row r="293" spans="1:8">
      <c r="A293" s="188" t="s">
        <v>94</v>
      </c>
      <c r="B293" s="188" t="s">
        <v>712</v>
      </c>
      <c r="C293" s="211">
        <v>-0.39854472516443429</v>
      </c>
      <c r="D293" s="211">
        <v>0.60656739448849906</v>
      </c>
      <c r="E293" s="211">
        <v>-0.65704937124178209</v>
      </c>
      <c r="F293" s="211">
        <v>0.51120867640305256</v>
      </c>
      <c r="G293" s="211">
        <v>-1.5879615276088863</v>
      </c>
      <c r="H293" s="211">
        <v>0.79087207728001763</v>
      </c>
    </row>
    <row r="294" spans="1:8">
      <c r="A294" s="188" t="s">
        <v>94</v>
      </c>
      <c r="B294" s="188" t="s">
        <v>713</v>
      </c>
      <c r="C294" s="211">
        <v>-8.5458987283015286</v>
      </c>
      <c r="D294" s="211">
        <v>0.59980451954188252</v>
      </c>
      <c r="E294" s="211">
        <v>-14.247806493403381</v>
      </c>
      <c r="F294" s="211">
        <v>2.2602059088968853E-44</v>
      </c>
      <c r="G294" s="211">
        <v>-9.7220542226581639</v>
      </c>
      <c r="H294" s="211">
        <v>-7.3697432339448934</v>
      </c>
    </row>
    <row r="295" spans="1:8">
      <c r="A295" s="188" t="s">
        <v>94</v>
      </c>
      <c r="B295" s="188" t="s">
        <v>714</v>
      </c>
      <c r="C295" s="211">
        <v>-3.2437312974331083</v>
      </c>
      <c r="D295" s="211">
        <v>2.0317502959417597</v>
      </c>
      <c r="E295" s="211">
        <v>-1.5965206472036315</v>
      </c>
      <c r="F295" s="211">
        <v>0.11049694692693512</v>
      </c>
      <c r="G295" s="211">
        <v>-7.2277864285244604</v>
      </c>
      <c r="H295" s="211">
        <v>0.7403238336582435</v>
      </c>
    </row>
    <row r="296" spans="1:8">
      <c r="A296" s="188" t="s">
        <v>94</v>
      </c>
      <c r="B296" s="188" t="s">
        <v>715</v>
      </c>
      <c r="C296" s="211">
        <v>-3.4014950246392779</v>
      </c>
      <c r="D296" s="211">
        <v>1.4867913743550984</v>
      </c>
      <c r="E296" s="211">
        <v>-2.287809226842394</v>
      </c>
      <c r="F296" s="211">
        <v>2.223043106924278E-2</v>
      </c>
      <c r="G296" s="211">
        <v>-6.3169412857735194</v>
      </c>
      <c r="H296" s="211">
        <v>-0.48604876350503601</v>
      </c>
    </row>
    <row r="297" spans="1:8">
      <c r="A297" s="188" t="s">
        <v>94</v>
      </c>
      <c r="B297" s="188" t="s">
        <v>716</v>
      </c>
      <c r="C297" s="211">
        <v>-5.2286720894890681</v>
      </c>
      <c r="D297" s="211">
        <v>0.56671605866902541</v>
      </c>
      <c r="E297" s="211">
        <v>-9.2262642102801742</v>
      </c>
      <c r="F297" s="211">
        <v>5.721493684853023E-20</v>
      </c>
      <c r="G297" s="211">
        <v>-6.339944486457342</v>
      </c>
      <c r="H297" s="211">
        <v>-4.1173996925207943</v>
      </c>
    </row>
    <row r="298" spans="1:8">
      <c r="A298" s="188" t="s">
        <v>94</v>
      </c>
      <c r="B298" s="188" t="s">
        <v>717</v>
      </c>
      <c r="C298" s="211">
        <v>4.0514997691030166</v>
      </c>
      <c r="D298" s="211">
        <v>0.78364273552980834</v>
      </c>
      <c r="E298" s="211">
        <v>5.1700852766329319</v>
      </c>
      <c r="F298" s="211">
        <v>2.5220173602812329E-7</v>
      </c>
      <c r="G298" s="211">
        <v>2.5148562811379529</v>
      </c>
      <c r="H298" s="211">
        <v>5.5881432570680802</v>
      </c>
    </row>
    <row r="299" spans="1:8">
      <c r="A299" s="188" t="s">
        <v>94</v>
      </c>
      <c r="B299" s="188" t="s">
        <v>718</v>
      </c>
      <c r="C299" s="211">
        <v>5.7023765917717961</v>
      </c>
      <c r="D299" s="211">
        <v>0.6656638509118914</v>
      </c>
      <c r="E299" s="211">
        <v>8.5664507453125527</v>
      </c>
      <c r="F299" s="211">
        <v>1.8204177566417338E-17</v>
      </c>
      <c r="G299" s="211">
        <v>4.3970776649771173</v>
      </c>
      <c r="H299" s="211">
        <v>7.007675518566475</v>
      </c>
    </row>
    <row r="300" spans="1:8">
      <c r="A300" s="188" t="s">
        <v>94</v>
      </c>
      <c r="B300" s="188" t="s">
        <v>719</v>
      </c>
      <c r="C300" s="211">
        <v>-0.35886210932404949</v>
      </c>
      <c r="D300" s="211">
        <v>0.70740346594733372</v>
      </c>
      <c r="E300" s="211">
        <v>-0.50729481349582028</v>
      </c>
      <c r="F300" s="211">
        <v>0.61199200043532398</v>
      </c>
      <c r="G300" s="211">
        <v>-1.7460081645694472</v>
      </c>
      <c r="H300" s="211">
        <v>1.0282839459213482</v>
      </c>
    </row>
    <row r="301" spans="1:8">
      <c r="A301" s="188" t="s">
        <v>94</v>
      </c>
      <c r="B301" s="188" t="s">
        <v>720</v>
      </c>
      <c r="C301" s="212" t="s">
        <v>721</v>
      </c>
      <c r="D301" s="213" t="s">
        <v>722</v>
      </c>
      <c r="E301" s="213" t="s">
        <v>722</v>
      </c>
      <c r="F301" s="213" t="s">
        <v>722</v>
      </c>
      <c r="G301" s="213" t="s">
        <v>722</v>
      </c>
      <c r="H301" s="213" t="s">
        <v>722</v>
      </c>
    </row>
    <row r="302" spans="1:8">
      <c r="A302" s="188" t="s">
        <v>94</v>
      </c>
      <c r="B302" s="188" t="s">
        <v>74</v>
      </c>
      <c r="C302" s="211">
        <v>-0.43443772244347678</v>
      </c>
      <c r="D302" s="211">
        <v>0.21764150321756123</v>
      </c>
      <c r="E302" s="211">
        <v>-1.9961161636032227</v>
      </c>
      <c r="F302" s="211">
        <v>4.6027827172367607E-2</v>
      </c>
      <c r="G302" s="211">
        <v>-0.86121051502744062</v>
      </c>
      <c r="H302" s="211">
        <v>-7.6649298595129339E-3</v>
      </c>
    </row>
    <row r="303" spans="1:8">
      <c r="A303" s="188" t="s">
        <v>94</v>
      </c>
      <c r="B303" s="188" t="s">
        <v>773</v>
      </c>
      <c r="C303" s="211">
        <v>-0.16744432190493438</v>
      </c>
      <c r="D303" s="211">
        <v>6.5031987796286984E-3</v>
      </c>
      <c r="E303" s="211">
        <v>-25.747993807209848</v>
      </c>
      <c r="F303" s="211">
        <v>4.2069578233530913E-130</v>
      </c>
      <c r="G303" s="211">
        <v>-0.18019643151123682</v>
      </c>
      <c r="H303" s="211">
        <v>-0.15469221229863195</v>
      </c>
    </row>
    <row r="304" spans="1:8">
      <c r="A304" s="188" t="s">
        <v>94</v>
      </c>
      <c r="B304" s="188" t="s">
        <v>723</v>
      </c>
      <c r="C304" s="211">
        <v>0.34454125890470755</v>
      </c>
      <c r="D304" s="211">
        <v>0.32012504582073742</v>
      </c>
      <c r="E304" s="211">
        <v>1.0762708616608605</v>
      </c>
      <c r="F304" s="211">
        <v>0.28190831051987852</v>
      </c>
      <c r="G304" s="211">
        <v>-0.28319130938404952</v>
      </c>
      <c r="H304" s="211">
        <v>0.97227382719346456</v>
      </c>
    </row>
    <row r="305" spans="1:8">
      <c r="A305" s="188" t="s">
        <v>94</v>
      </c>
      <c r="B305" s="188" t="s">
        <v>724</v>
      </c>
      <c r="C305" s="211">
        <v>-0.83099902579261242</v>
      </c>
      <c r="D305" s="211">
        <v>0.31292110561046566</v>
      </c>
      <c r="E305" s="211">
        <v>-2.6556183360385637</v>
      </c>
      <c r="F305" s="211">
        <v>7.9657646297863725E-3</v>
      </c>
      <c r="G305" s="211">
        <v>-1.4446054019916545</v>
      </c>
      <c r="H305" s="211">
        <v>-0.21739264959357035</v>
      </c>
    </row>
    <row r="306" spans="1:8">
      <c r="A306" s="188" t="s">
        <v>94</v>
      </c>
      <c r="B306" s="188" t="s">
        <v>725</v>
      </c>
      <c r="C306" s="212" t="s">
        <v>721</v>
      </c>
      <c r="D306" s="213" t="s">
        <v>722</v>
      </c>
      <c r="E306" s="213" t="s">
        <v>722</v>
      </c>
      <c r="F306" s="213" t="s">
        <v>722</v>
      </c>
      <c r="G306" s="213" t="s">
        <v>722</v>
      </c>
      <c r="H306" s="213" t="s">
        <v>722</v>
      </c>
    </row>
    <row r="307" spans="1:8">
      <c r="A307" s="188" t="s">
        <v>94</v>
      </c>
      <c r="B307" s="188" t="s">
        <v>770</v>
      </c>
      <c r="C307" s="211">
        <v>0.47808106206830653</v>
      </c>
      <c r="D307" s="211">
        <v>0.36977784903318145</v>
      </c>
      <c r="E307" s="211">
        <v>1.2928872384278667</v>
      </c>
      <c r="F307" s="211">
        <v>0.19616760071372441</v>
      </c>
      <c r="G307" s="211">
        <v>-0.24701558969406126</v>
      </c>
      <c r="H307" s="211">
        <v>1.2031777138306743</v>
      </c>
    </row>
    <row r="308" spans="1:8">
      <c r="A308" s="188" t="s">
        <v>94</v>
      </c>
      <c r="B308" s="188" t="s">
        <v>771</v>
      </c>
      <c r="C308" s="211">
        <v>3.0814935141381912</v>
      </c>
      <c r="D308" s="211">
        <v>1.0818608112923027</v>
      </c>
      <c r="E308" s="211">
        <v>2.8483271433570923</v>
      </c>
      <c r="F308" s="211">
        <v>4.4303126473010466E-3</v>
      </c>
      <c r="G308" s="211">
        <v>0.96007479208116564</v>
      </c>
      <c r="H308" s="211">
        <v>5.2029122361952167</v>
      </c>
    </row>
    <row r="309" spans="1:8">
      <c r="A309" s="188" t="s">
        <v>95</v>
      </c>
      <c r="B309" s="188" t="s">
        <v>709</v>
      </c>
      <c r="C309" s="211">
        <v>29.769910797056202</v>
      </c>
      <c r="D309" s="211">
        <v>6.2893844236513532</v>
      </c>
      <c r="E309" s="211">
        <v>4.7333584325209745</v>
      </c>
      <c r="F309" s="211">
        <v>2.3295669430165592E-6</v>
      </c>
      <c r="G309" s="211">
        <v>17.437067024017754</v>
      </c>
      <c r="H309" s="211">
        <v>42.102754570094653</v>
      </c>
    </row>
    <row r="310" spans="1:8">
      <c r="A310" s="188" t="s">
        <v>95</v>
      </c>
      <c r="B310" s="188" t="s">
        <v>710</v>
      </c>
      <c r="C310" s="211">
        <v>-4.4945127251616306</v>
      </c>
      <c r="D310" s="211">
        <v>5.7592236276135207</v>
      </c>
      <c r="E310" s="211">
        <v>-0.78040253613559463</v>
      </c>
      <c r="F310" s="211">
        <v>0.43522669400227421</v>
      </c>
      <c r="G310" s="211">
        <v>-15.787765048274306</v>
      </c>
      <c r="H310" s="211">
        <v>6.7987395979510437</v>
      </c>
    </row>
    <row r="311" spans="1:8">
      <c r="A311" s="188" t="s">
        <v>95</v>
      </c>
      <c r="B311" s="188" t="s">
        <v>711</v>
      </c>
      <c r="C311" s="211">
        <v>-1.4097284174255436</v>
      </c>
      <c r="D311" s="211">
        <v>5.7896987703250611</v>
      </c>
      <c r="E311" s="211">
        <v>-0.24348907833531289</v>
      </c>
      <c r="F311" s="211">
        <v>0.80764620749471538</v>
      </c>
      <c r="G311" s="211">
        <v>-12.762739398732032</v>
      </c>
      <c r="H311" s="211">
        <v>9.9432825638809454</v>
      </c>
    </row>
    <row r="312" spans="1:8">
      <c r="A312" s="188" t="s">
        <v>95</v>
      </c>
      <c r="B312" s="188" t="s">
        <v>712</v>
      </c>
      <c r="C312" s="211">
        <v>11.218832249412765</v>
      </c>
      <c r="D312" s="211">
        <v>3.9043591266373849</v>
      </c>
      <c r="E312" s="211">
        <v>2.8734119699370337</v>
      </c>
      <c r="F312" s="211">
        <v>4.0943641763300214E-3</v>
      </c>
      <c r="G312" s="211">
        <v>3.5627807348035243</v>
      </c>
      <c r="H312" s="211">
        <v>18.874883764022005</v>
      </c>
    </row>
    <row r="313" spans="1:8">
      <c r="A313" s="188" t="s">
        <v>95</v>
      </c>
      <c r="B313" s="188" t="s">
        <v>713</v>
      </c>
      <c r="C313" s="211">
        <v>-12.162619227238411</v>
      </c>
      <c r="D313" s="211">
        <v>3.8518608608451923</v>
      </c>
      <c r="E313" s="211">
        <v>-3.157595683393827</v>
      </c>
      <c r="F313" s="211">
        <v>1.6094249272946444E-3</v>
      </c>
      <c r="G313" s="211">
        <v>-19.715726977123111</v>
      </c>
      <c r="H313" s="211">
        <v>-4.6095114773537116</v>
      </c>
    </row>
    <row r="314" spans="1:8">
      <c r="A314" s="188" t="s">
        <v>95</v>
      </c>
      <c r="B314" s="188" t="s">
        <v>714</v>
      </c>
      <c r="C314" s="211">
        <v>-1.2641669226006012</v>
      </c>
      <c r="D314" s="211">
        <v>13.077086885857492</v>
      </c>
      <c r="E314" s="211">
        <v>-9.6670377251049905E-2</v>
      </c>
      <c r="F314" s="211">
        <v>0.92299579171070167</v>
      </c>
      <c r="G314" s="211">
        <v>-26.907005506809654</v>
      </c>
      <c r="H314" s="211">
        <v>24.37867166160845</v>
      </c>
    </row>
    <row r="315" spans="1:8">
      <c r="A315" s="188" t="s">
        <v>95</v>
      </c>
      <c r="B315" s="188" t="s">
        <v>715</v>
      </c>
      <c r="C315" s="211">
        <v>0.854666704735351</v>
      </c>
      <c r="D315" s="211">
        <v>9.570653564560029</v>
      </c>
      <c r="E315" s="211">
        <v>8.9300767076155349E-2</v>
      </c>
      <c r="F315" s="211">
        <v>0.92884992487875595</v>
      </c>
      <c r="G315" s="211">
        <v>-17.912412434794675</v>
      </c>
      <c r="H315" s="211">
        <v>19.621745844265376</v>
      </c>
    </row>
    <row r="316" spans="1:8">
      <c r="A316" s="188" t="s">
        <v>95</v>
      </c>
      <c r="B316" s="188" t="s">
        <v>716</v>
      </c>
      <c r="C316" s="211">
        <v>-5.5169283908597473</v>
      </c>
      <c r="D316" s="211">
        <v>3.6471399784854133</v>
      </c>
      <c r="E316" s="211">
        <v>-1.5126725114484969</v>
      </c>
      <c r="F316" s="211">
        <v>0.13048727156544226</v>
      </c>
      <c r="G316" s="211">
        <v>-12.668599292691843</v>
      </c>
      <c r="H316" s="211">
        <v>1.6347425109723488</v>
      </c>
    </row>
    <row r="317" spans="1:8">
      <c r="A317" s="188" t="s">
        <v>95</v>
      </c>
      <c r="B317" s="188" t="s">
        <v>717</v>
      </c>
      <c r="C317" s="211">
        <v>12.768498618548332</v>
      </c>
      <c r="D317" s="211">
        <v>5.0447897698592916</v>
      </c>
      <c r="E317" s="211">
        <v>2.5310269012269404</v>
      </c>
      <c r="F317" s="211">
        <v>1.1432797043493235E-2</v>
      </c>
      <c r="G317" s="211">
        <v>2.8761784948919566</v>
      </c>
      <c r="H317" s="211">
        <v>22.660818742204707</v>
      </c>
    </row>
    <row r="318" spans="1:8">
      <c r="A318" s="188" t="s">
        <v>95</v>
      </c>
      <c r="B318" s="188" t="s">
        <v>718</v>
      </c>
      <c r="C318" s="211">
        <v>8.4548783956043003</v>
      </c>
      <c r="D318" s="211">
        <v>4.2844470305916564</v>
      </c>
      <c r="E318" s="211">
        <v>1.9733884758604967</v>
      </c>
      <c r="F318" s="211">
        <v>4.8559559734400855E-2</v>
      </c>
      <c r="G318" s="211">
        <v>5.3513123123622455E-2</v>
      </c>
      <c r="H318" s="211">
        <v>16.856243668084979</v>
      </c>
    </row>
    <row r="319" spans="1:8">
      <c r="A319" s="188" t="s">
        <v>95</v>
      </c>
      <c r="B319" s="188" t="s">
        <v>719</v>
      </c>
      <c r="C319" s="211">
        <v>6.7824675796526375</v>
      </c>
      <c r="D319" s="211">
        <v>4.5531820623114836</v>
      </c>
      <c r="E319" s="211">
        <v>1.4896104497542157</v>
      </c>
      <c r="F319" s="211">
        <v>0.13645084667867557</v>
      </c>
      <c r="G319" s="211">
        <v>-2.145859783120978</v>
      </c>
      <c r="H319" s="211">
        <v>15.710794942426253</v>
      </c>
    </row>
    <row r="320" spans="1:8">
      <c r="A320" s="188" t="s">
        <v>95</v>
      </c>
      <c r="B320" s="188" t="s">
        <v>720</v>
      </c>
      <c r="C320" s="212" t="s">
        <v>721</v>
      </c>
      <c r="D320" s="213" t="s">
        <v>722</v>
      </c>
      <c r="E320" s="213" t="s">
        <v>722</v>
      </c>
      <c r="F320" s="213" t="s">
        <v>722</v>
      </c>
      <c r="G320" s="213" t="s">
        <v>722</v>
      </c>
      <c r="H320" s="213" t="s">
        <v>722</v>
      </c>
    </row>
    <row r="321" spans="1:8">
      <c r="A321" s="188" t="s">
        <v>95</v>
      </c>
      <c r="B321" s="188" t="s">
        <v>74</v>
      </c>
      <c r="C321" s="211">
        <v>-0.67398288762870029</v>
      </c>
      <c r="D321" s="211">
        <v>1.4017203402289917</v>
      </c>
      <c r="E321" s="211">
        <v>-0.48082550298056975</v>
      </c>
      <c r="F321" s="211">
        <v>0.63068193551871732</v>
      </c>
      <c r="G321" s="211">
        <v>-3.4226140421381319</v>
      </c>
      <c r="H321" s="211">
        <v>2.0746482668807316</v>
      </c>
    </row>
    <row r="322" spans="1:8">
      <c r="A322" s="188" t="s">
        <v>95</v>
      </c>
      <c r="B322" s="188" t="s">
        <v>773</v>
      </c>
      <c r="C322" s="211">
        <v>-0.32685578563687251</v>
      </c>
      <c r="D322" s="211">
        <v>4.1685713821770783E-2</v>
      </c>
      <c r="E322" s="211">
        <v>-7.8409545062454651</v>
      </c>
      <c r="F322" s="211">
        <v>6.5253682368034268E-15</v>
      </c>
      <c r="G322" s="211">
        <v>-0.40859723464071979</v>
      </c>
      <c r="H322" s="211">
        <v>-0.2451143366330252</v>
      </c>
    </row>
    <row r="323" spans="1:8">
      <c r="A323" s="188" t="s">
        <v>95</v>
      </c>
      <c r="B323" s="188" t="s">
        <v>723</v>
      </c>
      <c r="C323" s="211">
        <v>4.4668803289937591</v>
      </c>
      <c r="D323" s="211">
        <v>2.0605842912967764</v>
      </c>
      <c r="E323" s="211">
        <v>2.1677736493772071</v>
      </c>
      <c r="F323" s="211">
        <v>3.0268512978294523E-2</v>
      </c>
      <c r="G323" s="211">
        <v>0.42628391542827221</v>
      </c>
      <c r="H323" s="211">
        <v>8.5074767425592466</v>
      </c>
    </row>
    <row r="324" spans="1:8">
      <c r="A324" s="188" t="s">
        <v>95</v>
      </c>
      <c r="B324" s="188" t="s">
        <v>724</v>
      </c>
      <c r="C324" s="211">
        <v>-2.9173583288181613</v>
      </c>
      <c r="D324" s="211">
        <v>2.006946271168403</v>
      </c>
      <c r="E324" s="211">
        <v>-1.4536305085635077</v>
      </c>
      <c r="F324" s="211">
        <v>0.14617231345430537</v>
      </c>
      <c r="G324" s="211">
        <v>-6.8527760352194456</v>
      </c>
      <c r="H324" s="211">
        <v>1.018059377583123</v>
      </c>
    </row>
    <row r="325" spans="1:8">
      <c r="A325" s="188" t="s">
        <v>95</v>
      </c>
      <c r="B325" s="188" t="s">
        <v>725</v>
      </c>
      <c r="C325" s="212" t="s">
        <v>721</v>
      </c>
      <c r="D325" s="213" t="s">
        <v>722</v>
      </c>
      <c r="E325" s="213" t="s">
        <v>722</v>
      </c>
      <c r="F325" s="213" t="s">
        <v>722</v>
      </c>
      <c r="G325" s="213" t="s">
        <v>722</v>
      </c>
      <c r="H325" s="213" t="s">
        <v>722</v>
      </c>
    </row>
    <row r="326" spans="1:8">
      <c r="A326" s="188" t="s">
        <v>95</v>
      </c>
      <c r="B326" s="188" t="s">
        <v>770</v>
      </c>
      <c r="C326" s="211">
        <v>0.97602236172608814</v>
      </c>
      <c r="D326" s="211">
        <v>2.3878710683389053</v>
      </c>
      <c r="E326" s="211">
        <v>0.40874165053017153</v>
      </c>
      <c r="F326" s="211">
        <v>0.68276372238092264</v>
      </c>
      <c r="G326" s="211">
        <v>-3.7063501651046282</v>
      </c>
      <c r="H326" s="211">
        <v>5.6583948885568045</v>
      </c>
    </row>
    <row r="327" spans="1:8">
      <c r="A327" s="188" t="s">
        <v>95</v>
      </c>
      <c r="B327" s="188" t="s">
        <v>771</v>
      </c>
      <c r="C327" s="211">
        <v>3.7421958137001745</v>
      </c>
      <c r="D327" s="211">
        <v>7.0010737133720582</v>
      </c>
      <c r="E327" s="211">
        <v>0.53451741360079907</v>
      </c>
      <c r="F327" s="211">
        <v>0.59303038735102631</v>
      </c>
      <c r="G327" s="211">
        <v>-9.9861983397639804</v>
      </c>
      <c r="H327" s="211">
        <v>17.470589967164329</v>
      </c>
    </row>
    <row r="328" spans="1:8">
      <c r="A328" s="188" t="s">
        <v>96</v>
      </c>
      <c r="B328" s="188" t="s">
        <v>709</v>
      </c>
      <c r="C328" s="211">
        <v>25.090943497513489</v>
      </c>
      <c r="D328" s="211">
        <v>1.2885776799373199</v>
      </c>
      <c r="E328" s="211">
        <v>19.471812905166871</v>
      </c>
      <c r="F328" s="211">
        <v>8.2913469690545252E-79</v>
      </c>
      <c r="G328" s="211">
        <v>22.564170274115224</v>
      </c>
      <c r="H328" s="211">
        <v>27.617716720911755</v>
      </c>
    </row>
    <row r="329" spans="1:8">
      <c r="A329" s="188" t="s">
        <v>96</v>
      </c>
      <c r="B329" s="188" t="s">
        <v>710</v>
      </c>
      <c r="C329" s="211">
        <v>-7.0171472605225143</v>
      </c>
      <c r="D329" s="211">
        <v>1.1788492240798218</v>
      </c>
      <c r="E329" s="211">
        <v>-5.9525400850137649</v>
      </c>
      <c r="F329" s="211">
        <v>3.0055484284535462E-9</v>
      </c>
      <c r="G329" s="211">
        <v>-9.3287538483175219</v>
      </c>
      <c r="H329" s="211">
        <v>-4.7055406727275066</v>
      </c>
    </row>
    <row r="330" spans="1:8">
      <c r="A330" s="188" t="s">
        <v>96</v>
      </c>
      <c r="B330" s="188" t="s">
        <v>711</v>
      </c>
      <c r="C330" s="211">
        <v>-4.4013123459694539</v>
      </c>
      <c r="D330" s="211">
        <v>1.1850664226633174</v>
      </c>
      <c r="E330" s="211">
        <v>-3.7139794544831908</v>
      </c>
      <c r="F330" s="211">
        <v>2.084311927174685E-4</v>
      </c>
      <c r="G330" s="211">
        <v>-6.7251102445018089</v>
      </c>
      <c r="H330" s="211">
        <v>-2.0775144474370988</v>
      </c>
    </row>
    <row r="331" spans="1:8">
      <c r="A331" s="188" t="s">
        <v>96</v>
      </c>
      <c r="B331" s="188" t="s">
        <v>712</v>
      </c>
      <c r="C331" s="211">
        <v>1.6556807403152438</v>
      </c>
      <c r="D331" s="211">
        <v>0.7994426976177843</v>
      </c>
      <c r="E331" s="211">
        <v>2.0710436723594028</v>
      </c>
      <c r="F331" s="211">
        <v>3.8455767207753767E-2</v>
      </c>
      <c r="G331" s="211">
        <v>8.8052778545680527E-2</v>
      </c>
      <c r="H331" s="211">
        <v>3.223308702084807</v>
      </c>
    </row>
    <row r="332" spans="1:8">
      <c r="A332" s="188" t="s">
        <v>96</v>
      </c>
      <c r="B332" s="188" t="s">
        <v>713</v>
      </c>
      <c r="C332" s="211">
        <v>-12.998816662640193</v>
      </c>
      <c r="D332" s="211">
        <v>0.78895824503622136</v>
      </c>
      <c r="E332" s="211">
        <v>-16.475924732928565</v>
      </c>
      <c r="F332" s="211">
        <v>5.1195095974478023E-58</v>
      </c>
      <c r="G332" s="211">
        <v>-14.545885651165419</v>
      </c>
      <c r="H332" s="211">
        <v>-11.451747674114968</v>
      </c>
    </row>
    <row r="333" spans="1:8">
      <c r="A333" s="188" t="s">
        <v>96</v>
      </c>
      <c r="B333" s="188" t="s">
        <v>714</v>
      </c>
      <c r="C333" s="211">
        <v>-5.292670116821161</v>
      </c>
      <c r="D333" s="211">
        <v>2.6768155444729071</v>
      </c>
      <c r="E333" s="211">
        <v>-1.9772263082338544</v>
      </c>
      <c r="F333" s="211">
        <v>4.8124318954098341E-2</v>
      </c>
      <c r="G333" s="211">
        <v>-10.541640316335556</v>
      </c>
      <c r="H333" s="211">
        <v>-4.3699917306766228E-2</v>
      </c>
    </row>
    <row r="334" spans="1:8">
      <c r="A334" s="188" t="s">
        <v>96</v>
      </c>
      <c r="B334" s="188" t="s">
        <v>715</v>
      </c>
      <c r="C334" s="211">
        <v>-0.13013094148033413</v>
      </c>
      <c r="D334" s="211">
        <v>1.959043342709569</v>
      </c>
      <c r="E334" s="211">
        <v>-6.6425759268985321E-2</v>
      </c>
      <c r="F334" s="211">
        <v>0.94704410476057554</v>
      </c>
      <c r="G334" s="211">
        <v>-3.9716209338228641</v>
      </c>
      <c r="H334" s="211">
        <v>3.7113590508621956</v>
      </c>
    </row>
    <row r="335" spans="1:8">
      <c r="A335" s="188" t="s">
        <v>96</v>
      </c>
      <c r="B335" s="188" t="s">
        <v>716</v>
      </c>
      <c r="C335" s="211">
        <v>-9.618292234335172</v>
      </c>
      <c r="D335" s="211">
        <v>0.74711320102799328</v>
      </c>
      <c r="E335" s="211">
        <v>-12.87394229027254</v>
      </c>
      <c r="F335" s="211">
        <v>8.7538591349697747E-37</v>
      </c>
      <c r="G335" s="211">
        <v>-11.083307235446107</v>
      </c>
      <c r="H335" s="211">
        <v>-8.1532772332242374</v>
      </c>
    </row>
    <row r="336" spans="1:8">
      <c r="A336" s="188" t="s">
        <v>96</v>
      </c>
      <c r="B336" s="188" t="s">
        <v>717</v>
      </c>
      <c r="C336" s="211">
        <v>10.362270888758529</v>
      </c>
      <c r="D336" s="211">
        <v>1.0325373446392843</v>
      </c>
      <c r="E336" s="211">
        <v>10.035734729167181</v>
      </c>
      <c r="F336" s="211">
        <v>2.8708911833268077E-23</v>
      </c>
      <c r="G336" s="211">
        <v>8.3375674073819166</v>
      </c>
      <c r="H336" s="211">
        <v>12.386974370135141</v>
      </c>
    </row>
    <row r="337" spans="1:8">
      <c r="A337" s="188" t="s">
        <v>96</v>
      </c>
      <c r="B337" s="188" t="s">
        <v>718</v>
      </c>
      <c r="C337" s="211">
        <v>6.9212578738130688</v>
      </c>
      <c r="D337" s="211">
        <v>0.8779590788435776</v>
      </c>
      <c r="E337" s="211">
        <v>7.8833490541831974</v>
      </c>
      <c r="F337" s="211">
        <v>4.6938414894507101E-15</v>
      </c>
      <c r="G337" s="211">
        <v>5.1996670638827993</v>
      </c>
      <c r="H337" s="211">
        <v>8.6428486837433383</v>
      </c>
    </row>
    <row r="338" spans="1:8">
      <c r="A338" s="188" t="s">
        <v>96</v>
      </c>
      <c r="B338" s="188" t="s">
        <v>719</v>
      </c>
      <c r="C338" s="211">
        <v>2.9181593281727918</v>
      </c>
      <c r="D338" s="211">
        <v>0.93217907816902634</v>
      </c>
      <c r="E338" s="211">
        <v>3.1304707394898856</v>
      </c>
      <c r="F338" s="211">
        <v>1.7651544978393825E-3</v>
      </c>
      <c r="G338" s="211">
        <v>1.0902484689344509</v>
      </c>
      <c r="H338" s="211">
        <v>4.7460701874111324</v>
      </c>
    </row>
    <row r="339" spans="1:8">
      <c r="A339" s="188" t="s">
        <v>96</v>
      </c>
      <c r="B339" s="188" t="s">
        <v>720</v>
      </c>
      <c r="C339" s="212" t="s">
        <v>721</v>
      </c>
      <c r="D339" s="213" t="s">
        <v>722</v>
      </c>
      <c r="E339" s="213" t="s">
        <v>722</v>
      </c>
      <c r="F339" s="213" t="s">
        <v>722</v>
      </c>
      <c r="G339" s="213" t="s">
        <v>722</v>
      </c>
      <c r="H339" s="213" t="s">
        <v>722</v>
      </c>
    </row>
    <row r="340" spans="1:8">
      <c r="A340" s="188" t="s">
        <v>96</v>
      </c>
      <c r="B340" s="188" t="s">
        <v>74</v>
      </c>
      <c r="C340" s="211">
        <v>-0.95693579555086838</v>
      </c>
      <c r="D340" s="211">
        <v>0.28709040175361472</v>
      </c>
      <c r="E340" s="211">
        <v>-3.3332211376823566</v>
      </c>
      <c r="F340" s="211">
        <v>8.7081380591272578E-4</v>
      </c>
      <c r="G340" s="211">
        <v>-1.5198916430252483</v>
      </c>
      <c r="H340" s="211">
        <v>-0.39397994807648862</v>
      </c>
    </row>
    <row r="341" spans="1:8">
      <c r="A341" s="188" t="s">
        <v>96</v>
      </c>
      <c r="B341" s="188" t="s">
        <v>773</v>
      </c>
      <c r="C341" s="211">
        <v>-0.22028149036685241</v>
      </c>
      <c r="D341" s="211">
        <v>8.5464048075835596E-3</v>
      </c>
      <c r="E341" s="211">
        <v>-25.774755037508637</v>
      </c>
      <c r="F341" s="211">
        <v>2.6909106806369645E-130</v>
      </c>
      <c r="G341" s="211">
        <v>-0.23704014384995076</v>
      </c>
      <c r="H341" s="211">
        <v>-0.20352283688375405</v>
      </c>
    </row>
    <row r="342" spans="1:8">
      <c r="A342" s="188" t="s">
        <v>96</v>
      </c>
      <c r="B342" s="188" t="s">
        <v>723</v>
      </c>
      <c r="C342" s="211">
        <v>-1.2398119661676497</v>
      </c>
      <c r="D342" s="211">
        <v>0.42239775286919345</v>
      </c>
      <c r="E342" s="211">
        <v>-2.9351765196335928</v>
      </c>
      <c r="F342" s="211">
        <v>3.3635759048813783E-3</v>
      </c>
      <c r="G342" s="211">
        <v>-2.0680921297860295</v>
      </c>
      <c r="H342" s="211">
        <v>-0.41153180254926969</v>
      </c>
    </row>
    <row r="343" spans="1:8">
      <c r="A343" s="188" t="s">
        <v>96</v>
      </c>
      <c r="B343" s="188" t="s">
        <v>724</v>
      </c>
      <c r="C343" s="211">
        <v>0.52060232327042011</v>
      </c>
      <c r="D343" s="211">
        <v>0.41156626635337801</v>
      </c>
      <c r="E343" s="211">
        <v>1.2649295285620465</v>
      </c>
      <c r="F343" s="211">
        <v>0.20601295030955336</v>
      </c>
      <c r="G343" s="211">
        <v>-0.28643836792508415</v>
      </c>
      <c r="H343" s="211">
        <v>1.3276430144659244</v>
      </c>
    </row>
    <row r="344" spans="1:8">
      <c r="A344" s="188" t="s">
        <v>96</v>
      </c>
      <c r="B344" s="188" t="s">
        <v>725</v>
      </c>
      <c r="C344" s="212" t="s">
        <v>721</v>
      </c>
      <c r="D344" s="213" t="s">
        <v>722</v>
      </c>
      <c r="E344" s="213" t="s">
        <v>722</v>
      </c>
      <c r="F344" s="213" t="s">
        <v>722</v>
      </c>
      <c r="G344" s="213" t="s">
        <v>722</v>
      </c>
      <c r="H344" s="213" t="s">
        <v>722</v>
      </c>
    </row>
    <row r="345" spans="1:8">
      <c r="A345" s="188" t="s">
        <v>96</v>
      </c>
      <c r="B345" s="188" t="s">
        <v>770</v>
      </c>
      <c r="C345" s="211">
        <v>0.14056306020812734</v>
      </c>
      <c r="D345" s="211">
        <v>0.48805685609124672</v>
      </c>
      <c r="E345" s="211">
        <v>0.28800550274791709</v>
      </c>
      <c r="F345" s="211">
        <v>0.77336608881018265</v>
      </c>
      <c r="G345" s="211">
        <v>-0.81646810265299685</v>
      </c>
      <c r="H345" s="211">
        <v>1.0975942230692515</v>
      </c>
    </row>
    <row r="346" spans="1:8">
      <c r="A346" s="188" t="s">
        <v>96</v>
      </c>
      <c r="B346" s="188" t="s">
        <v>771</v>
      </c>
      <c r="C346" s="211">
        <v>6.7329467759969095</v>
      </c>
      <c r="D346" s="211">
        <v>1.4285761862826474</v>
      </c>
      <c r="E346" s="211">
        <v>4.7130470468760697</v>
      </c>
      <c r="F346" s="211">
        <v>2.5724786200361796E-6</v>
      </c>
      <c r="G346" s="211">
        <v>3.9316503456109735</v>
      </c>
      <c r="H346" s="211">
        <v>9.5342432063828451</v>
      </c>
    </row>
    <row r="347" spans="1:8" ht="24">
      <c r="A347" s="188" t="s">
        <v>97</v>
      </c>
      <c r="B347" s="188" t="s">
        <v>709</v>
      </c>
      <c r="C347" s="211">
        <v>11.593149727084848</v>
      </c>
      <c r="D347" s="211">
        <v>0.87562902702798251</v>
      </c>
      <c r="E347" s="211">
        <v>13.239796042890164</v>
      </c>
      <c r="F347" s="211">
        <v>9.8731150924299327E-39</v>
      </c>
      <c r="G347" s="211">
        <v>9.8761230281877967</v>
      </c>
      <c r="H347" s="211">
        <v>13.310176425981899</v>
      </c>
    </row>
    <row r="348" spans="1:8" ht="24">
      <c r="A348" s="188" t="s">
        <v>97</v>
      </c>
      <c r="B348" s="188" t="s">
        <v>710</v>
      </c>
      <c r="C348" s="211">
        <v>-1.581323127282009</v>
      </c>
      <c r="D348" s="211">
        <v>0.79989879483314763</v>
      </c>
      <c r="E348" s="211">
        <v>-1.9769040002265039</v>
      </c>
      <c r="F348" s="211">
        <v>4.8161414804744562E-2</v>
      </c>
      <c r="G348" s="211">
        <v>-3.1498499174522454</v>
      </c>
      <c r="H348" s="211">
        <v>-1.2796337111772705E-2</v>
      </c>
    </row>
    <row r="349" spans="1:8" ht="24">
      <c r="A349" s="188" t="s">
        <v>97</v>
      </c>
      <c r="B349" s="188" t="s">
        <v>711</v>
      </c>
      <c r="C349" s="211">
        <v>-0.59834438614591501</v>
      </c>
      <c r="D349" s="211">
        <v>0.80410691059269812</v>
      </c>
      <c r="E349" s="211">
        <v>-0.74411048862256646</v>
      </c>
      <c r="F349" s="211">
        <v>0.45687906650591237</v>
      </c>
      <c r="G349" s="211">
        <v>-2.1751228980934911</v>
      </c>
      <c r="H349" s="211">
        <v>0.978434125801661</v>
      </c>
    </row>
    <row r="350" spans="1:8" ht="24">
      <c r="A350" s="188" t="s">
        <v>97</v>
      </c>
      <c r="B350" s="188" t="s">
        <v>712</v>
      </c>
      <c r="C350" s="211">
        <v>4.2431520455008229</v>
      </c>
      <c r="D350" s="211">
        <v>0.54331386587985331</v>
      </c>
      <c r="E350" s="211">
        <v>7.8097621135241555</v>
      </c>
      <c r="F350" s="211">
        <v>8.3395982167104457E-15</v>
      </c>
      <c r="G350" s="211">
        <v>3.1777643244438472</v>
      </c>
      <c r="H350" s="211">
        <v>5.3085397665577982</v>
      </c>
    </row>
    <row r="351" spans="1:8" ht="24">
      <c r="A351" s="188" t="s">
        <v>97</v>
      </c>
      <c r="B351" s="188" t="s">
        <v>713</v>
      </c>
      <c r="C351" s="211">
        <v>-4.8769324124012075</v>
      </c>
      <c r="D351" s="211">
        <v>0.5360568425902148</v>
      </c>
      <c r="E351" s="211">
        <v>-9.0977896837133496</v>
      </c>
      <c r="F351" s="211">
        <v>1.8228256985205313E-19</v>
      </c>
      <c r="G351" s="211">
        <v>-5.9280897889193325</v>
      </c>
      <c r="H351" s="211">
        <v>-3.8257750358830829</v>
      </c>
    </row>
    <row r="352" spans="1:8" ht="24">
      <c r="A352" s="188" t="s">
        <v>97</v>
      </c>
      <c r="B352" s="188" t="s">
        <v>714</v>
      </c>
      <c r="C352" s="211">
        <v>-8.3270612123723942E-2</v>
      </c>
      <c r="D352" s="211">
        <v>1.8163733375968609</v>
      </c>
      <c r="E352" s="211">
        <v>-4.5844436493377792E-2</v>
      </c>
      <c r="F352" s="211">
        <v>0.96343787616101617</v>
      </c>
      <c r="G352" s="211">
        <v>-3.6450089962475403</v>
      </c>
      <c r="H352" s="211">
        <v>3.4784677720000921</v>
      </c>
    </row>
    <row r="353" spans="1:8" ht="24">
      <c r="A353" s="188" t="s">
        <v>97</v>
      </c>
      <c r="B353" s="188" t="s">
        <v>715</v>
      </c>
      <c r="C353" s="211">
        <v>-0.50366779073215673</v>
      </c>
      <c r="D353" s="211">
        <v>1.3293462810375241</v>
      </c>
      <c r="E353" s="211">
        <v>-0.37888381523816028</v>
      </c>
      <c r="F353" s="211">
        <v>0.70480608740405226</v>
      </c>
      <c r="G353" s="211">
        <v>-3.1103916271588217</v>
      </c>
      <c r="H353" s="211">
        <v>2.1030560456945082</v>
      </c>
    </row>
    <row r="354" spans="1:8" ht="24">
      <c r="A354" s="188" t="s">
        <v>97</v>
      </c>
      <c r="B354" s="188" t="s">
        <v>716</v>
      </c>
      <c r="C354" s="211">
        <v>-2.5515170905788862</v>
      </c>
      <c r="D354" s="211">
        <v>0.50656839251010388</v>
      </c>
      <c r="E354" s="211">
        <v>-5.0368659559192581</v>
      </c>
      <c r="F354" s="211">
        <v>5.0672414142234901E-7</v>
      </c>
      <c r="G354" s="211">
        <v>-3.5448503720364606</v>
      </c>
      <c r="H354" s="211">
        <v>-1.5581838091213118</v>
      </c>
    </row>
    <row r="355" spans="1:8" ht="24">
      <c r="A355" s="188" t="s">
        <v>97</v>
      </c>
      <c r="B355" s="188" t="s">
        <v>717</v>
      </c>
      <c r="C355" s="211">
        <v>6.1650672207137811</v>
      </c>
      <c r="D355" s="211">
        <v>0.71038917356447728</v>
      </c>
      <c r="E355" s="211">
        <v>8.6784363418430104</v>
      </c>
      <c r="F355" s="211">
        <v>7.0727767958981246E-18</v>
      </c>
      <c r="G355" s="211">
        <v>4.7720604336299193</v>
      </c>
      <c r="H355" s="211">
        <v>7.5580740077976429</v>
      </c>
    </row>
    <row r="356" spans="1:8" ht="24">
      <c r="A356" s="188" t="s">
        <v>97</v>
      </c>
      <c r="B356" s="188" t="s">
        <v>718</v>
      </c>
      <c r="C356" s="211">
        <v>5.0190459497223143</v>
      </c>
      <c r="D356" s="211">
        <v>0.5952123390482057</v>
      </c>
      <c r="E356" s="211">
        <v>8.432362067204771</v>
      </c>
      <c r="F356" s="211">
        <v>5.6218842437571474E-17</v>
      </c>
      <c r="G356" s="211">
        <v>3.8518901724320846</v>
      </c>
      <c r="H356" s="211">
        <v>6.186201727012544</v>
      </c>
    </row>
    <row r="357" spans="1:8" ht="24">
      <c r="A357" s="188" t="s">
        <v>97</v>
      </c>
      <c r="B357" s="188" t="s">
        <v>719</v>
      </c>
      <c r="C357" s="211">
        <v>3.2509122286077186</v>
      </c>
      <c r="D357" s="211">
        <v>0.6326208832979332</v>
      </c>
      <c r="E357" s="211">
        <v>5.1388000529800717</v>
      </c>
      <c r="F357" s="211">
        <v>2.9770441774756328E-7</v>
      </c>
      <c r="G357" s="211">
        <v>2.0104017916830714</v>
      </c>
      <c r="H357" s="211">
        <v>4.4914226655323661</v>
      </c>
    </row>
    <row r="358" spans="1:8" ht="24">
      <c r="A358" s="188" t="s">
        <v>97</v>
      </c>
      <c r="B358" s="188" t="s">
        <v>720</v>
      </c>
      <c r="C358" s="212" t="s">
        <v>721</v>
      </c>
      <c r="D358" s="213" t="s">
        <v>722</v>
      </c>
      <c r="E358" s="213" t="s">
        <v>722</v>
      </c>
      <c r="F358" s="213" t="s">
        <v>722</v>
      </c>
      <c r="G358" s="213" t="s">
        <v>722</v>
      </c>
      <c r="H358" s="213" t="s">
        <v>722</v>
      </c>
    </row>
    <row r="359" spans="1:8" ht="24">
      <c r="A359" s="188" t="s">
        <v>97</v>
      </c>
      <c r="B359" s="188" t="s">
        <v>74</v>
      </c>
      <c r="C359" s="211">
        <v>-0.23221116526433594</v>
      </c>
      <c r="D359" s="211">
        <v>0.19509379180485403</v>
      </c>
      <c r="E359" s="211">
        <v>-1.1902539958657894</v>
      </c>
      <c r="F359" s="211">
        <v>0.23405878016988391</v>
      </c>
      <c r="G359" s="211">
        <v>-0.61477186046533217</v>
      </c>
      <c r="H359" s="211">
        <v>0.15034952993666034</v>
      </c>
    </row>
    <row r="360" spans="1:8" ht="24">
      <c r="A360" s="188" t="s">
        <v>97</v>
      </c>
      <c r="B360" s="188" t="s">
        <v>773</v>
      </c>
      <c r="C360" s="211">
        <v>-0.13342901282201683</v>
      </c>
      <c r="D360" s="211">
        <v>5.817705291983612E-3</v>
      </c>
      <c r="E360" s="211">
        <v>-22.934990021903072</v>
      </c>
      <c r="F360" s="211">
        <v>7.1063498161776812E-106</v>
      </c>
      <c r="G360" s="211">
        <v>-0.14483698926445526</v>
      </c>
      <c r="H360" s="211">
        <v>-0.12202103637957838</v>
      </c>
    </row>
    <row r="361" spans="1:8" ht="24">
      <c r="A361" s="188" t="s">
        <v>97</v>
      </c>
      <c r="B361" s="188" t="s">
        <v>723</v>
      </c>
      <c r="C361" s="211">
        <v>-0.12000095423156583</v>
      </c>
      <c r="D361" s="211">
        <v>0.28733628071908501</v>
      </c>
      <c r="E361" s="211">
        <v>-0.41763244770640373</v>
      </c>
      <c r="F361" s="211">
        <v>0.67625147675901531</v>
      </c>
      <c r="G361" s="211">
        <v>-0.68344055059921827</v>
      </c>
      <c r="H361" s="211">
        <v>0.44343864213608664</v>
      </c>
    </row>
    <row r="362" spans="1:8" ht="24">
      <c r="A362" s="188" t="s">
        <v>97</v>
      </c>
      <c r="B362" s="188" t="s">
        <v>724</v>
      </c>
      <c r="C362" s="211">
        <v>-0.88064675030175799</v>
      </c>
      <c r="D362" s="211">
        <v>0.27966485640954336</v>
      </c>
      <c r="E362" s="211">
        <v>-3.1489360572789744</v>
      </c>
      <c r="F362" s="211">
        <v>1.6578600165008878E-3</v>
      </c>
      <c r="G362" s="211">
        <v>-1.4290434004542092</v>
      </c>
      <c r="H362" s="211">
        <v>-0.33225010014930667</v>
      </c>
    </row>
    <row r="363" spans="1:8" ht="24">
      <c r="A363" s="188" t="s">
        <v>97</v>
      </c>
      <c r="B363" s="188" t="s">
        <v>725</v>
      </c>
      <c r="C363" s="212" t="s">
        <v>721</v>
      </c>
      <c r="D363" s="213" t="s">
        <v>722</v>
      </c>
      <c r="E363" s="213" t="s">
        <v>722</v>
      </c>
      <c r="F363" s="213" t="s">
        <v>722</v>
      </c>
      <c r="G363" s="213" t="s">
        <v>722</v>
      </c>
      <c r="H363" s="213" t="s">
        <v>722</v>
      </c>
    </row>
    <row r="364" spans="1:8" ht="24">
      <c r="A364" s="188" t="s">
        <v>97</v>
      </c>
      <c r="B364" s="188" t="s">
        <v>770</v>
      </c>
      <c r="C364" s="211">
        <v>-8.2914528447602387E-2</v>
      </c>
      <c r="D364" s="211">
        <v>0.33280857822387683</v>
      </c>
      <c r="E364" s="211">
        <v>-0.24913579118091919</v>
      </c>
      <c r="F364" s="211">
        <v>0.80327606421827669</v>
      </c>
      <c r="G364" s="211">
        <v>-0.73552105106588739</v>
      </c>
      <c r="H364" s="211">
        <v>0.56969199417068261</v>
      </c>
    </row>
    <row r="365" spans="1:8" ht="24">
      <c r="A365" s="188" t="s">
        <v>97</v>
      </c>
      <c r="B365" s="188" t="s">
        <v>771</v>
      </c>
      <c r="C365" s="211">
        <v>3.7510519297403744</v>
      </c>
      <c r="D365" s="211">
        <v>0.97735311573728856</v>
      </c>
      <c r="E365" s="211">
        <v>3.8379699919518679</v>
      </c>
      <c r="F365" s="211">
        <v>1.2710858588559971E-4</v>
      </c>
      <c r="G365" s="211">
        <v>1.8345537984860814</v>
      </c>
      <c r="H365" s="211">
        <v>5.6675500609946674</v>
      </c>
    </row>
    <row r="366" spans="1:8">
      <c r="A366" s="188" t="s">
        <v>98</v>
      </c>
      <c r="B366" s="188" t="s">
        <v>709</v>
      </c>
      <c r="C366" s="211">
        <v>24.998225561791571</v>
      </c>
      <c r="D366" s="211">
        <v>1.2917465592088131</v>
      </c>
      <c r="E366" s="211">
        <v>19.352267968960437</v>
      </c>
      <c r="F366" s="211">
        <v>6.0319157466088411E-78</v>
      </c>
      <c r="G366" s="211">
        <v>22.465242767222797</v>
      </c>
      <c r="H366" s="211">
        <v>27.531208356360345</v>
      </c>
    </row>
    <row r="367" spans="1:8">
      <c r="A367" s="188" t="s">
        <v>98</v>
      </c>
      <c r="B367" s="188" t="s">
        <v>710</v>
      </c>
      <c r="C367" s="211">
        <v>-4.4756974835832652</v>
      </c>
      <c r="D367" s="211">
        <v>1.1768582892626622</v>
      </c>
      <c r="E367" s="211">
        <v>-3.803089568572803</v>
      </c>
      <c r="F367" s="211">
        <v>1.4626704927838183E-4</v>
      </c>
      <c r="G367" s="211">
        <v>-6.7833961394045641</v>
      </c>
      <c r="H367" s="211">
        <v>-2.1679988277619664</v>
      </c>
    </row>
    <row r="368" spans="1:8">
      <c r="A368" s="188" t="s">
        <v>98</v>
      </c>
      <c r="B368" s="188" t="s">
        <v>711</v>
      </c>
      <c r="C368" s="211">
        <v>-1.3815420886095673</v>
      </c>
      <c r="D368" s="211">
        <v>1.1817922779834678</v>
      </c>
      <c r="E368" s="211">
        <v>-1.1690227752773434</v>
      </c>
      <c r="F368" s="211">
        <v>0.24250406598861129</v>
      </c>
      <c r="G368" s="211">
        <v>-3.6989157913271025</v>
      </c>
      <c r="H368" s="211">
        <v>0.93583161410796778</v>
      </c>
    </row>
    <row r="369" spans="1:8">
      <c r="A369" s="188" t="s">
        <v>98</v>
      </c>
      <c r="B369" s="188" t="s">
        <v>712</v>
      </c>
      <c r="C369" s="211">
        <v>3.742626652749693</v>
      </c>
      <c r="D369" s="211">
        <v>0.80642494211847782</v>
      </c>
      <c r="E369" s="211">
        <v>4.6410105358569584</v>
      </c>
      <c r="F369" s="211">
        <v>3.6430983292475141E-6</v>
      </c>
      <c r="G369" s="211">
        <v>2.1613098774618673</v>
      </c>
      <c r="H369" s="211">
        <v>5.3239434280375182</v>
      </c>
    </row>
    <row r="370" spans="1:8">
      <c r="A370" s="188" t="s">
        <v>98</v>
      </c>
      <c r="B370" s="188" t="s">
        <v>713</v>
      </c>
      <c r="C370" s="211">
        <v>-9.7249951007709949</v>
      </c>
      <c r="D370" s="211">
        <v>0.79223411828426049</v>
      </c>
      <c r="E370" s="211">
        <v>-12.2754055604578</v>
      </c>
      <c r="F370" s="211">
        <v>1.0831722370759299E-33</v>
      </c>
      <c r="G370" s="211">
        <v>-11.278485122926345</v>
      </c>
      <c r="H370" s="211">
        <v>-8.1715050786156453</v>
      </c>
    </row>
    <row r="371" spans="1:8">
      <c r="A371" s="188" t="s">
        <v>98</v>
      </c>
      <c r="B371" s="188" t="s">
        <v>714</v>
      </c>
      <c r="C371" s="211">
        <v>-4.0817685673499273</v>
      </c>
      <c r="D371" s="211">
        <v>2.6619308103110209</v>
      </c>
      <c r="E371" s="211">
        <v>-1.5333864244476785</v>
      </c>
      <c r="F371" s="211">
        <v>0.12530511239959707</v>
      </c>
      <c r="G371" s="211">
        <v>-9.3015424423275004</v>
      </c>
      <c r="H371" s="211">
        <v>1.138005307627646</v>
      </c>
    </row>
    <row r="372" spans="1:8">
      <c r="A372" s="188" t="s">
        <v>98</v>
      </c>
      <c r="B372" s="188" t="s">
        <v>715</v>
      </c>
      <c r="C372" s="211">
        <v>-3.6456178392986782</v>
      </c>
      <c r="D372" s="211">
        <v>1.9498761246812437</v>
      </c>
      <c r="E372" s="211">
        <v>-1.8696663819578005</v>
      </c>
      <c r="F372" s="211">
        <v>6.164503560152805E-2</v>
      </c>
      <c r="G372" s="211">
        <v>-7.4691253533292468</v>
      </c>
      <c r="H372" s="211">
        <v>0.17788967473189068</v>
      </c>
    </row>
    <row r="373" spans="1:8">
      <c r="A373" s="188" t="s">
        <v>98</v>
      </c>
      <c r="B373" s="188" t="s">
        <v>716</v>
      </c>
      <c r="C373" s="211">
        <v>-5.6833490762091259</v>
      </c>
      <c r="D373" s="211">
        <v>0.75221415032360039</v>
      </c>
      <c r="E373" s="211">
        <v>-7.5554934372933094</v>
      </c>
      <c r="F373" s="211">
        <v>5.7855600480237733E-14</v>
      </c>
      <c r="G373" s="211">
        <v>-7.1583640371685435</v>
      </c>
      <c r="H373" s="211">
        <v>-4.2083341152497082</v>
      </c>
    </row>
    <row r="374" spans="1:8">
      <c r="A374" s="188" t="s">
        <v>98</v>
      </c>
      <c r="B374" s="188" t="s">
        <v>717</v>
      </c>
      <c r="C374" s="211">
        <v>6.660307204675501</v>
      </c>
      <c r="D374" s="211">
        <v>1.0322754229296414</v>
      </c>
      <c r="E374" s="211">
        <v>6.4520641068575157</v>
      </c>
      <c r="F374" s="211">
        <v>1.316536657334193E-10</v>
      </c>
      <c r="G374" s="211">
        <v>4.6361207519254375</v>
      </c>
      <c r="H374" s="211">
        <v>8.6844936574255645</v>
      </c>
    </row>
    <row r="375" spans="1:8">
      <c r="A375" s="188" t="s">
        <v>98</v>
      </c>
      <c r="B375" s="188" t="s">
        <v>718</v>
      </c>
      <c r="C375" s="211">
        <v>5.1626006905759922</v>
      </c>
      <c r="D375" s="211">
        <v>0.87734820870100838</v>
      </c>
      <c r="E375" s="211">
        <v>5.8843235096127673</v>
      </c>
      <c r="F375" s="211">
        <v>4.5223985460419246E-9</v>
      </c>
      <c r="G375" s="211">
        <v>3.4422106483942354</v>
      </c>
      <c r="H375" s="211">
        <v>6.8829907327577491</v>
      </c>
    </row>
    <row r="376" spans="1:8">
      <c r="A376" s="188" t="s">
        <v>98</v>
      </c>
      <c r="B376" s="188" t="s">
        <v>719</v>
      </c>
      <c r="C376" s="211">
        <v>-0.30269103822454058</v>
      </c>
      <c r="D376" s="211">
        <v>0.93290811434350329</v>
      </c>
      <c r="E376" s="211">
        <v>-0.32445964781595588</v>
      </c>
      <c r="F376" s="211">
        <v>0.74561676390922749</v>
      </c>
      <c r="G376" s="211">
        <v>-2.1320283689103996</v>
      </c>
      <c r="H376" s="211">
        <v>1.5266462924613187</v>
      </c>
    </row>
    <row r="377" spans="1:8">
      <c r="A377" s="188" t="s">
        <v>98</v>
      </c>
      <c r="B377" s="188" t="s">
        <v>720</v>
      </c>
      <c r="C377" s="212" t="s">
        <v>721</v>
      </c>
      <c r="D377" s="213" t="s">
        <v>722</v>
      </c>
      <c r="E377" s="213" t="s">
        <v>722</v>
      </c>
      <c r="F377" s="213" t="s">
        <v>722</v>
      </c>
      <c r="G377" s="213" t="s">
        <v>722</v>
      </c>
      <c r="H377" s="213" t="s">
        <v>722</v>
      </c>
    </row>
    <row r="378" spans="1:8">
      <c r="A378" s="188" t="s">
        <v>98</v>
      </c>
      <c r="B378" s="188" t="s">
        <v>74</v>
      </c>
      <c r="C378" s="211">
        <v>-1.7638772603775787</v>
      </c>
      <c r="D378" s="211">
        <v>0.28547363339238152</v>
      </c>
      <c r="E378" s="211">
        <v>-6.1787746889855208</v>
      </c>
      <c r="F378" s="211">
        <v>7.5002785307073037E-10</v>
      </c>
      <c r="G378" s="211">
        <v>-2.323661837724416</v>
      </c>
      <c r="H378" s="211">
        <v>-1.2040926830307417</v>
      </c>
    </row>
    <row r="379" spans="1:8">
      <c r="A379" s="188" t="s">
        <v>98</v>
      </c>
      <c r="B379" s="188" t="s">
        <v>773</v>
      </c>
      <c r="C379" s="211">
        <v>-0.20508351891706519</v>
      </c>
      <c r="D379" s="211">
        <v>8.4723689656060492E-3</v>
      </c>
      <c r="E379" s="211">
        <v>-24.206160018480151</v>
      </c>
      <c r="F379" s="211">
        <v>1.1675384349425941E-116</v>
      </c>
      <c r="G379" s="211">
        <v>-0.2216969673262198</v>
      </c>
      <c r="H379" s="211">
        <v>-0.18847007050791059</v>
      </c>
    </row>
    <row r="380" spans="1:8">
      <c r="A380" s="188" t="s">
        <v>98</v>
      </c>
      <c r="B380" s="188" t="s">
        <v>723</v>
      </c>
      <c r="C380" s="211">
        <v>0.14833534054874223</v>
      </c>
      <c r="D380" s="211">
        <v>0.41916683040488534</v>
      </c>
      <c r="E380" s="211">
        <v>0.35388138991212842</v>
      </c>
      <c r="F380" s="211">
        <v>0.72345712300826426</v>
      </c>
      <c r="G380" s="211">
        <v>-0.67360791287073118</v>
      </c>
      <c r="H380" s="211">
        <v>0.97027859396821559</v>
      </c>
    </row>
    <row r="381" spans="1:8">
      <c r="A381" s="188" t="s">
        <v>98</v>
      </c>
      <c r="B381" s="188" t="s">
        <v>724</v>
      </c>
      <c r="C381" s="211">
        <v>-1.69154814365544</v>
      </c>
      <c r="D381" s="211">
        <v>0.40778930592549911</v>
      </c>
      <c r="E381" s="211">
        <v>-4.1480934371645262</v>
      </c>
      <c r="F381" s="211">
        <v>3.4625892014721373E-5</v>
      </c>
      <c r="G381" s="211">
        <v>-2.4911812360409087</v>
      </c>
      <c r="H381" s="211">
        <v>-0.8919150512699715</v>
      </c>
    </row>
    <row r="382" spans="1:8">
      <c r="A382" s="188" t="s">
        <v>98</v>
      </c>
      <c r="B382" s="188" t="s">
        <v>725</v>
      </c>
      <c r="C382" s="212" t="s">
        <v>721</v>
      </c>
      <c r="D382" s="213" t="s">
        <v>722</v>
      </c>
      <c r="E382" s="213" t="s">
        <v>722</v>
      </c>
      <c r="F382" s="213" t="s">
        <v>722</v>
      </c>
      <c r="G382" s="213" t="s">
        <v>722</v>
      </c>
      <c r="H382" s="213" t="s">
        <v>722</v>
      </c>
    </row>
    <row r="383" spans="1:8">
      <c r="A383" s="188" t="s">
        <v>98</v>
      </c>
      <c r="B383" s="188" t="s">
        <v>770</v>
      </c>
      <c r="C383" s="211">
        <v>-1.2186414490222677</v>
      </c>
      <c r="D383" s="211">
        <v>0.48407300508133794</v>
      </c>
      <c r="E383" s="211">
        <v>-2.5174745053537979</v>
      </c>
      <c r="F383" s="211">
        <v>1.1880969630596814E-2</v>
      </c>
      <c r="G383" s="211">
        <v>-2.1678590679468659</v>
      </c>
      <c r="H383" s="211">
        <v>-0.26942383009766935</v>
      </c>
    </row>
    <row r="384" spans="1:8">
      <c r="A384" s="188" t="s">
        <v>98</v>
      </c>
      <c r="B384" s="188" t="s">
        <v>771</v>
      </c>
      <c r="C384" s="211">
        <v>8.7262759367597216</v>
      </c>
      <c r="D384" s="211">
        <v>1.4178672933996594</v>
      </c>
      <c r="E384" s="211">
        <v>6.154508237393987</v>
      </c>
      <c r="F384" s="211">
        <v>8.7239338426697664E-10</v>
      </c>
      <c r="G384" s="211">
        <v>5.9459832906830288</v>
      </c>
      <c r="H384" s="211">
        <v>11.506568582836415</v>
      </c>
    </row>
    <row r="385" spans="1:8">
      <c r="A385" s="188" t="s">
        <v>99</v>
      </c>
      <c r="B385" s="188" t="s">
        <v>709</v>
      </c>
      <c r="C385" s="211">
        <v>19.640012035015634</v>
      </c>
      <c r="D385" s="211">
        <v>1.3451257817131765</v>
      </c>
      <c r="E385" s="211">
        <v>14.60087398667042</v>
      </c>
      <c r="F385" s="211">
        <v>2.1538679291302198E-46</v>
      </c>
      <c r="G385" s="211">
        <v>17.002333865566062</v>
      </c>
      <c r="H385" s="211">
        <v>22.277690204465205</v>
      </c>
    </row>
    <row r="386" spans="1:8">
      <c r="A386" s="188" t="s">
        <v>99</v>
      </c>
      <c r="B386" s="188" t="s">
        <v>710</v>
      </c>
      <c r="C386" s="211">
        <v>-4.9719193020013925</v>
      </c>
      <c r="D386" s="211">
        <v>1.2204351089898693</v>
      </c>
      <c r="E386" s="211">
        <v>-4.0738907504197863</v>
      </c>
      <c r="F386" s="211">
        <v>4.7677409325022896E-5</v>
      </c>
      <c r="G386" s="211">
        <v>-7.3650895824137308</v>
      </c>
      <c r="H386" s="211">
        <v>-2.5787490215890543</v>
      </c>
    </row>
    <row r="387" spans="1:8">
      <c r="A387" s="188" t="s">
        <v>99</v>
      </c>
      <c r="B387" s="188" t="s">
        <v>711</v>
      </c>
      <c r="C387" s="211">
        <v>-1.9202506375356125</v>
      </c>
      <c r="D387" s="211">
        <v>1.2271910617889465</v>
      </c>
      <c r="E387" s="211">
        <v>-1.5647527897867455</v>
      </c>
      <c r="F387" s="211">
        <v>0.11776775304196219</v>
      </c>
      <c r="G387" s="211">
        <v>-4.3266687713860597</v>
      </c>
      <c r="H387" s="211">
        <v>0.48616749631483452</v>
      </c>
    </row>
    <row r="388" spans="1:8">
      <c r="A388" s="188" t="s">
        <v>99</v>
      </c>
      <c r="B388" s="188" t="s">
        <v>712</v>
      </c>
      <c r="C388" s="211">
        <v>3.7137632904075226</v>
      </c>
      <c r="D388" s="211">
        <v>0.83024883480366429</v>
      </c>
      <c r="E388" s="211">
        <v>4.473072571412577</v>
      </c>
      <c r="F388" s="211">
        <v>8.0559058984740143E-6</v>
      </c>
      <c r="G388" s="211">
        <v>2.0857153735923113</v>
      </c>
      <c r="H388" s="211">
        <v>5.3418112072227339</v>
      </c>
    </row>
    <row r="389" spans="1:8">
      <c r="A389" s="188" t="s">
        <v>99</v>
      </c>
      <c r="B389" s="188" t="s">
        <v>713</v>
      </c>
      <c r="C389" s="211">
        <v>-7.9528793990141171</v>
      </c>
      <c r="D389" s="211">
        <v>0.81920435666394875</v>
      </c>
      <c r="E389" s="211">
        <v>-9.7080531058217012</v>
      </c>
      <c r="F389" s="211">
        <v>6.7642270275545559E-22</v>
      </c>
      <c r="G389" s="211">
        <v>-9.5592700260218368</v>
      </c>
      <c r="H389" s="211">
        <v>-6.3464887720063974</v>
      </c>
    </row>
    <row r="390" spans="1:8">
      <c r="A390" s="188" t="s">
        <v>99</v>
      </c>
      <c r="B390" s="188" t="s">
        <v>714</v>
      </c>
      <c r="C390" s="211">
        <v>-3.8220969257545852</v>
      </c>
      <c r="D390" s="211">
        <v>2.771772979584632</v>
      </c>
      <c r="E390" s="211">
        <v>-1.3789357764528576</v>
      </c>
      <c r="F390" s="211">
        <v>0.16803820915148482</v>
      </c>
      <c r="G390" s="211">
        <v>-9.2573098837644316</v>
      </c>
      <c r="H390" s="211">
        <v>1.6131160322552605</v>
      </c>
    </row>
    <row r="391" spans="1:8">
      <c r="A391" s="188" t="s">
        <v>99</v>
      </c>
      <c r="B391" s="188" t="s">
        <v>715</v>
      </c>
      <c r="C391" s="211">
        <v>-4.3931623961479298</v>
      </c>
      <c r="D391" s="211">
        <v>2.0282076495681776</v>
      </c>
      <c r="E391" s="211">
        <v>-2.1660318641847502</v>
      </c>
      <c r="F391" s="211">
        <v>3.0403216069057357E-2</v>
      </c>
      <c r="G391" s="211">
        <v>-8.370306476728306</v>
      </c>
      <c r="H391" s="211">
        <v>-0.41601831556755364</v>
      </c>
    </row>
    <row r="392" spans="1:8">
      <c r="A392" s="188" t="s">
        <v>99</v>
      </c>
      <c r="B392" s="188" t="s">
        <v>716</v>
      </c>
      <c r="C392" s="211">
        <v>-5.4236024185143785</v>
      </c>
      <c r="D392" s="211">
        <v>0.77360584818209999</v>
      </c>
      <c r="E392" s="211">
        <v>-7.0108084514347038</v>
      </c>
      <c r="F392" s="211">
        <v>3.038493077393553E-12</v>
      </c>
      <c r="G392" s="211">
        <v>-6.9405782175430746</v>
      </c>
      <c r="H392" s="211">
        <v>-3.9066266194856825</v>
      </c>
    </row>
    <row r="393" spans="1:8">
      <c r="A393" s="188" t="s">
        <v>99</v>
      </c>
      <c r="B393" s="188" t="s">
        <v>717</v>
      </c>
      <c r="C393" s="211">
        <v>7.1691478294249187</v>
      </c>
      <c r="D393" s="211">
        <v>1.0688834411671622</v>
      </c>
      <c r="E393" s="211">
        <v>6.7071371426585129</v>
      </c>
      <c r="F393" s="211">
        <v>2.4468985178758043E-11</v>
      </c>
      <c r="G393" s="211">
        <v>5.0731575831730336</v>
      </c>
      <c r="H393" s="211">
        <v>9.2651380756768038</v>
      </c>
    </row>
    <row r="394" spans="1:8">
      <c r="A394" s="188" t="s">
        <v>99</v>
      </c>
      <c r="B394" s="188" t="s">
        <v>718</v>
      </c>
      <c r="C394" s="211">
        <v>7.1620506883795487</v>
      </c>
      <c r="D394" s="211">
        <v>0.90843922761144635</v>
      </c>
      <c r="E394" s="211">
        <v>7.883907333251873</v>
      </c>
      <c r="F394" s="211">
        <v>4.7013311475427961E-15</v>
      </c>
      <c r="G394" s="211">
        <v>5.3806780082049572</v>
      </c>
      <c r="H394" s="211">
        <v>8.9434233685541393</v>
      </c>
    </row>
    <row r="395" spans="1:8">
      <c r="A395" s="188" t="s">
        <v>99</v>
      </c>
      <c r="B395" s="188" t="s">
        <v>719</v>
      </c>
      <c r="C395" s="211">
        <v>2.3500026746987461</v>
      </c>
      <c r="D395" s="211">
        <v>0.96573737464884224</v>
      </c>
      <c r="E395" s="211">
        <v>2.4333765435486487</v>
      </c>
      <c r="F395" s="211">
        <v>1.5028549947985734E-2</v>
      </c>
      <c r="G395" s="211">
        <v>0.45627316243818899</v>
      </c>
      <c r="H395" s="211">
        <v>4.2437321869593037</v>
      </c>
    </row>
    <row r="396" spans="1:8">
      <c r="A396" s="188" t="s">
        <v>99</v>
      </c>
      <c r="B396" s="188" t="s">
        <v>720</v>
      </c>
      <c r="C396" s="212" t="s">
        <v>721</v>
      </c>
      <c r="D396" s="213" t="s">
        <v>722</v>
      </c>
      <c r="E396" s="213" t="s">
        <v>722</v>
      </c>
      <c r="F396" s="213" t="s">
        <v>722</v>
      </c>
      <c r="G396" s="213" t="s">
        <v>722</v>
      </c>
      <c r="H396" s="213" t="s">
        <v>722</v>
      </c>
    </row>
    <row r="397" spans="1:8">
      <c r="A397" s="188" t="s">
        <v>99</v>
      </c>
      <c r="B397" s="188" t="s">
        <v>74</v>
      </c>
      <c r="C397" s="211">
        <v>-0.9720828209397081</v>
      </c>
      <c r="D397" s="211">
        <v>0.30051906688254776</v>
      </c>
      <c r="E397" s="211">
        <v>-3.2346793533723717</v>
      </c>
      <c r="F397" s="211">
        <v>1.2337061695472538E-3</v>
      </c>
      <c r="G397" s="211">
        <v>-1.561375356251826</v>
      </c>
      <c r="H397" s="211">
        <v>-0.38279028562759015</v>
      </c>
    </row>
    <row r="398" spans="1:8">
      <c r="A398" s="188" t="s">
        <v>99</v>
      </c>
      <c r="B398" s="188" t="s">
        <v>773</v>
      </c>
      <c r="C398" s="211">
        <v>-0.17162317088431048</v>
      </c>
      <c r="D398" s="211">
        <v>8.956891253845212E-3</v>
      </c>
      <c r="E398" s="211">
        <v>-19.161019824889834</v>
      </c>
      <c r="F398" s="211">
        <v>1.8743155830536149E-76</v>
      </c>
      <c r="G398" s="211">
        <v>-0.18918687893866923</v>
      </c>
      <c r="H398" s="211">
        <v>-0.15405946282995173</v>
      </c>
    </row>
    <row r="399" spans="1:8">
      <c r="A399" s="188" t="s">
        <v>99</v>
      </c>
      <c r="B399" s="188" t="s">
        <v>723</v>
      </c>
      <c r="C399" s="211">
        <v>-2.6433196081580306</v>
      </c>
      <c r="D399" s="211">
        <v>0.44000115382037491</v>
      </c>
      <c r="E399" s="211">
        <v>-6.0075288103383775</v>
      </c>
      <c r="F399" s="211">
        <v>2.1590558267872293E-9</v>
      </c>
      <c r="G399" s="211">
        <v>-3.5061247478279349</v>
      </c>
      <c r="H399" s="211">
        <v>-1.7805144684881262</v>
      </c>
    </row>
    <row r="400" spans="1:8">
      <c r="A400" s="188" t="s">
        <v>99</v>
      </c>
      <c r="B400" s="188" t="s">
        <v>724</v>
      </c>
      <c r="C400" s="211">
        <v>-0.91923072084686308</v>
      </c>
      <c r="D400" s="211">
        <v>0.42951860420352572</v>
      </c>
      <c r="E400" s="211">
        <v>-2.1401418049200243</v>
      </c>
      <c r="F400" s="211">
        <v>3.2440057652559945E-2</v>
      </c>
      <c r="G400" s="211">
        <v>-1.7614804651326121</v>
      </c>
      <c r="H400" s="211">
        <v>-7.6980976561113967E-2</v>
      </c>
    </row>
    <row r="401" spans="1:8">
      <c r="A401" s="188" t="s">
        <v>99</v>
      </c>
      <c r="B401" s="188" t="s">
        <v>725</v>
      </c>
      <c r="C401" s="212" t="s">
        <v>721</v>
      </c>
      <c r="D401" s="213" t="s">
        <v>722</v>
      </c>
      <c r="E401" s="213" t="s">
        <v>722</v>
      </c>
      <c r="F401" s="213" t="s">
        <v>722</v>
      </c>
      <c r="G401" s="213" t="s">
        <v>722</v>
      </c>
      <c r="H401" s="213" t="s">
        <v>722</v>
      </c>
    </row>
    <row r="402" spans="1:8">
      <c r="A402" s="188" t="s">
        <v>99</v>
      </c>
      <c r="B402" s="188" t="s">
        <v>770</v>
      </c>
      <c r="C402" s="211">
        <v>-0.88936506750306032</v>
      </c>
      <c r="D402" s="211">
        <v>0.51480399353267337</v>
      </c>
      <c r="E402" s="211">
        <v>-1.7275799696115108</v>
      </c>
      <c r="F402" s="211">
        <v>8.4187354934467162E-2</v>
      </c>
      <c r="G402" s="211">
        <v>-1.8988522647205293</v>
      </c>
      <c r="H402" s="211">
        <v>0.12012212971440868</v>
      </c>
    </row>
    <row r="403" spans="1:8">
      <c r="A403" s="188" t="s">
        <v>99</v>
      </c>
      <c r="B403" s="188" t="s">
        <v>771</v>
      </c>
      <c r="C403" s="211">
        <v>7.2776768476121214</v>
      </c>
      <c r="D403" s="211">
        <v>1.5176736264028361</v>
      </c>
      <c r="E403" s="211">
        <v>4.7952845203362635</v>
      </c>
      <c r="F403" s="211">
        <v>1.7200582740562103E-6</v>
      </c>
      <c r="G403" s="211">
        <v>4.3016469126169996</v>
      </c>
      <c r="H403" s="211">
        <v>10.253706782607244</v>
      </c>
    </row>
    <row r="404" spans="1:8">
      <c r="A404" s="188" t="s">
        <v>100</v>
      </c>
      <c r="B404" s="188" t="s">
        <v>709</v>
      </c>
      <c r="C404" s="211">
        <v>35.668864902140207</v>
      </c>
      <c r="D404" s="211">
        <v>5.2080587281299824</v>
      </c>
      <c r="E404" s="211">
        <v>6.848783157817337</v>
      </c>
      <c r="F404" s="211">
        <v>9.3078293757343356E-12</v>
      </c>
      <c r="G404" s="211">
        <v>25.45639285758039</v>
      </c>
      <c r="H404" s="211">
        <v>45.881336946700024</v>
      </c>
    </row>
    <row r="405" spans="1:8">
      <c r="A405" s="188" t="s">
        <v>100</v>
      </c>
      <c r="B405" s="188" t="s">
        <v>710</v>
      </c>
      <c r="C405" s="211">
        <v>-10.223603666643067</v>
      </c>
      <c r="D405" s="211">
        <v>4.7695030402618128</v>
      </c>
      <c r="E405" s="211">
        <v>-2.1435364607885568</v>
      </c>
      <c r="F405" s="211">
        <v>3.2164713691262239E-2</v>
      </c>
      <c r="G405" s="211">
        <v>-19.576112731494987</v>
      </c>
      <c r="H405" s="211">
        <v>-0.87109460179114739</v>
      </c>
    </row>
    <row r="406" spans="1:8">
      <c r="A406" s="188" t="s">
        <v>100</v>
      </c>
      <c r="B406" s="188" t="s">
        <v>711</v>
      </c>
      <c r="C406" s="211">
        <v>-4.309153592674293</v>
      </c>
      <c r="D406" s="211">
        <v>4.7948088898165189</v>
      </c>
      <c r="E406" s="211">
        <v>-0.89871227231314932</v>
      </c>
      <c r="F406" s="211">
        <v>0.36889109003959619</v>
      </c>
      <c r="G406" s="211">
        <v>-13.711284847795573</v>
      </c>
      <c r="H406" s="211">
        <v>5.0929776624469874</v>
      </c>
    </row>
    <row r="407" spans="1:8">
      <c r="A407" s="188" t="s">
        <v>100</v>
      </c>
      <c r="B407" s="188" t="s">
        <v>712</v>
      </c>
      <c r="C407" s="211">
        <v>0.40935875795053667</v>
      </c>
      <c r="D407" s="211">
        <v>3.2326812451499034</v>
      </c>
      <c r="E407" s="211">
        <v>0.12663134002608853</v>
      </c>
      <c r="F407" s="211">
        <v>0.89924220979817959</v>
      </c>
      <c r="G407" s="211">
        <v>-5.9295994927987152</v>
      </c>
      <c r="H407" s="211">
        <v>6.7483170086997886</v>
      </c>
    </row>
    <row r="408" spans="1:8">
      <c r="A408" s="188" t="s">
        <v>100</v>
      </c>
      <c r="B408" s="188" t="s">
        <v>713</v>
      </c>
      <c r="C408" s="211">
        <v>-13.154314262827342</v>
      </c>
      <c r="D408" s="211">
        <v>3.1901339765715448</v>
      </c>
      <c r="E408" s="211">
        <v>-4.1234363068865081</v>
      </c>
      <c r="F408" s="211">
        <v>3.8523928825549788E-5</v>
      </c>
      <c r="G408" s="211">
        <v>-19.409841658893264</v>
      </c>
      <c r="H408" s="211">
        <v>-6.8987868667614203</v>
      </c>
    </row>
    <row r="409" spans="1:8">
      <c r="A409" s="188" t="s">
        <v>100</v>
      </c>
      <c r="B409" s="188" t="s">
        <v>714</v>
      </c>
      <c r="C409" s="211">
        <v>-5.8863138247711433</v>
      </c>
      <c r="D409" s="211">
        <v>10.829697270510865</v>
      </c>
      <c r="E409" s="211">
        <v>-0.54353447540953015</v>
      </c>
      <c r="F409" s="211">
        <v>0.58680954074297309</v>
      </c>
      <c r="G409" s="211">
        <v>-27.122245752491459</v>
      </c>
      <c r="H409" s="211">
        <v>15.349618102949174</v>
      </c>
    </row>
    <row r="410" spans="1:8">
      <c r="A410" s="188" t="s">
        <v>100</v>
      </c>
      <c r="B410" s="188" t="s">
        <v>715</v>
      </c>
      <c r="C410" s="211">
        <v>-6.6703295906734708</v>
      </c>
      <c r="D410" s="211">
        <v>7.926169683828947</v>
      </c>
      <c r="E410" s="211">
        <v>-0.84155775825520696</v>
      </c>
      <c r="F410" s="211">
        <v>0.40011473362090921</v>
      </c>
      <c r="G410" s="211">
        <v>-22.212740024590605</v>
      </c>
      <c r="H410" s="211">
        <v>8.8720808432436655</v>
      </c>
    </row>
    <row r="411" spans="1:8">
      <c r="A411" s="188" t="s">
        <v>100</v>
      </c>
      <c r="B411" s="188" t="s">
        <v>716</v>
      </c>
      <c r="C411" s="211">
        <v>-9.7899351267368271</v>
      </c>
      <c r="D411" s="211">
        <v>3.0208662757471165</v>
      </c>
      <c r="E411" s="211">
        <v>-3.2407707700717712</v>
      </c>
      <c r="F411" s="211">
        <v>1.2074638403099301E-3</v>
      </c>
      <c r="G411" s="211">
        <v>-15.713545823519084</v>
      </c>
      <c r="H411" s="211">
        <v>-3.8663244299545712</v>
      </c>
    </row>
    <row r="412" spans="1:8">
      <c r="A412" s="188" t="s">
        <v>100</v>
      </c>
      <c r="B412" s="188" t="s">
        <v>717</v>
      </c>
      <c r="C412" s="211">
        <v>1.1648926930821359</v>
      </c>
      <c r="D412" s="211">
        <v>4.1778023227525702</v>
      </c>
      <c r="E412" s="211">
        <v>0.278829059656092</v>
      </c>
      <c r="F412" s="211">
        <v>0.78039870162905101</v>
      </c>
      <c r="G412" s="211">
        <v>-7.0273516067680184</v>
      </c>
      <c r="H412" s="211">
        <v>9.3571369929322898</v>
      </c>
    </row>
    <row r="413" spans="1:8">
      <c r="A413" s="188" t="s">
        <v>100</v>
      </c>
      <c r="B413" s="188" t="s">
        <v>718</v>
      </c>
      <c r="C413" s="211">
        <v>4.1339605262202115</v>
      </c>
      <c r="D413" s="211">
        <v>3.5482542111897515</v>
      </c>
      <c r="E413" s="211">
        <v>1.1650688705401604</v>
      </c>
      <c r="F413" s="211">
        <v>0.24410047650756872</v>
      </c>
      <c r="G413" s="211">
        <v>-2.8238041285916062</v>
      </c>
      <c r="H413" s="211">
        <v>11.091725181032029</v>
      </c>
    </row>
    <row r="414" spans="1:8">
      <c r="A414" s="188" t="s">
        <v>100</v>
      </c>
      <c r="B414" s="188" t="s">
        <v>719</v>
      </c>
      <c r="C414" s="211">
        <v>3.8268757366779096</v>
      </c>
      <c r="D414" s="211">
        <v>3.7710225510379205</v>
      </c>
      <c r="E414" s="211">
        <v>1.0148111513214411</v>
      </c>
      <c r="F414" s="211">
        <v>0.31029247380180947</v>
      </c>
      <c r="G414" s="211">
        <v>-3.5677149145122744</v>
      </c>
      <c r="H414" s="211">
        <v>11.221466387868094</v>
      </c>
    </row>
    <row r="415" spans="1:8">
      <c r="A415" s="188" t="s">
        <v>100</v>
      </c>
      <c r="B415" s="188" t="s">
        <v>720</v>
      </c>
      <c r="C415" s="212" t="s">
        <v>721</v>
      </c>
      <c r="D415" s="213" t="s">
        <v>722</v>
      </c>
      <c r="E415" s="213" t="s">
        <v>722</v>
      </c>
      <c r="F415" s="213" t="s">
        <v>722</v>
      </c>
      <c r="G415" s="213" t="s">
        <v>722</v>
      </c>
      <c r="H415" s="213" t="s">
        <v>722</v>
      </c>
    </row>
    <row r="416" spans="1:8">
      <c r="A416" s="188" t="s">
        <v>100</v>
      </c>
      <c r="B416" s="188" t="s">
        <v>74</v>
      </c>
      <c r="C416" s="211">
        <v>-3.7545217882268975</v>
      </c>
      <c r="D416" s="211">
        <v>1.1590418924676149</v>
      </c>
      <c r="E416" s="211">
        <v>-3.239332255914817</v>
      </c>
      <c r="F416" s="211">
        <v>1.2135454037539449E-3</v>
      </c>
      <c r="G416" s="211">
        <v>-6.0272847394905691</v>
      </c>
      <c r="H416" s="211">
        <v>-1.481758836963226</v>
      </c>
    </row>
    <row r="417" spans="1:8">
      <c r="A417" s="188" t="s">
        <v>100</v>
      </c>
      <c r="B417" s="188" t="s">
        <v>773</v>
      </c>
      <c r="C417" s="211">
        <v>-0.24824543364374335</v>
      </c>
      <c r="D417" s="211">
        <v>3.4529189499186368E-2</v>
      </c>
      <c r="E417" s="211">
        <v>-7.1894370312281124</v>
      </c>
      <c r="F417" s="211">
        <v>8.5167634109968209E-13</v>
      </c>
      <c r="G417" s="211">
        <v>-0.31595365294187033</v>
      </c>
      <c r="H417" s="211">
        <v>-0.18053721434561637</v>
      </c>
    </row>
    <row r="418" spans="1:8">
      <c r="A418" s="188" t="s">
        <v>100</v>
      </c>
      <c r="B418" s="188" t="s">
        <v>723</v>
      </c>
      <c r="C418" s="211">
        <v>-1.9809701580487429</v>
      </c>
      <c r="D418" s="211">
        <v>1.7065526555406294</v>
      </c>
      <c r="E418" s="211">
        <v>-1.1608022475117705</v>
      </c>
      <c r="F418" s="211">
        <v>0.24583136951766804</v>
      </c>
      <c r="G418" s="211">
        <v>-5.3273458801857663</v>
      </c>
      <c r="H418" s="211">
        <v>1.3654055640882803</v>
      </c>
    </row>
    <row r="419" spans="1:8">
      <c r="A419" s="188" t="s">
        <v>100</v>
      </c>
      <c r="B419" s="188" t="s">
        <v>724</v>
      </c>
      <c r="C419" s="211">
        <v>8.9371505948000358</v>
      </c>
      <c r="D419" s="211">
        <v>1.6624824217288734</v>
      </c>
      <c r="E419" s="211">
        <v>5.3757865214033256</v>
      </c>
      <c r="F419" s="211">
        <v>8.3190529173900806E-8</v>
      </c>
      <c r="G419" s="211">
        <v>5.6771921068560252</v>
      </c>
      <c r="H419" s="211">
        <v>12.197109082744046</v>
      </c>
    </row>
    <row r="420" spans="1:8">
      <c r="A420" s="188" t="s">
        <v>100</v>
      </c>
      <c r="B420" s="188" t="s">
        <v>725</v>
      </c>
      <c r="C420" s="212" t="s">
        <v>721</v>
      </c>
      <c r="D420" s="213" t="s">
        <v>722</v>
      </c>
      <c r="E420" s="213" t="s">
        <v>722</v>
      </c>
      <c r="F420" s="213" t="s">
        <v>722</v>
      </c>
      <c r="G420" s="213" t="s">
        <v>722</v>
      </c>
      <c r="H420" s="213" t="s">
        <v>722</v>
      </c>
    </row>
    <row r="421" spans="1:8">
      <c r="A421" s="188" t="s">
        <v>100</v>
      </c>
      <c r="B421" s="188" t="s">
        <v>770</v>
      </c>
      <c r="C421" s="211">
        <v>-6.8013027030251516</v>
      </c>
      <c r="D421" s="211">
        <v>1.9693589296160245</v>
      </c>
      <c r="E421" s="211">
        <v>-3.4535617660876246</v>
      </c>
      <c r="F421" s="211">
        <v>5.6229139168251284E-4</v>
      </c>
      <c r="G421" s="211">
        <v>-10.663014727464892</v>
      </c>
      <c r="H421" s="211">
        <v>-2.9395906785854109</v>
      </c>
    </row>
    <row r="422" spans="1:8">
      <c r="A422" s="188" t="s">
        <v>100</v>
      </c>
      <c r="B422" s="188" t="s">
        <v>771</v>
      </c>
      <c r="C422" s="211">
        <v>29.055532336704584</v>
      </c>
      <c r="D422" s="211">
        <v>5.7656825970761849</v>
      </c>
      <c r="E422" s="211">
        <v>5.0393915807017944</v>
      </c>
      <c r="F422" s="211">
        <v>4.9984096033363537E-7</v>
      </c>
      <c r="G422" s="211">
        <v>17.749616751995376</v>
      </c>
      <c r="H422" s="211">
        <v>40.361447921413792</v>
      </c>
    </row>
    <row r="423" spans="1:8">
      <c r="A423" s="188" t="s">
        <v>101</v>
      </c>
      <c r="B423" s="188" t="s">
        <v>709</v>
      </c>
      <c r="C423" s="211">
        <v>27.555084776388902</v>
      </c>
      <c r="D423" s="211">
        <v>3.6691078713167036</v>
      </c>
      <c r="E423" s="211">
        <v>7.5100230744920644</v>
      </c>
      <c r="F423" s="211">
        <v>8.1425656590986746E-14</v>
      </c>
      <c r="G423" s="211">
        <v>20.360328947303216</v>
      </c>
      <c r="H423" s="211">
        <v>34.749840605474589</v>
      </c>
    </row>
    <row r="424" spans="1:8">
      <c r="A424" s="188" t="s">
        <v>101</v>
      </c>
      <c r="B424" s="188" t="s">
        <v>710</v>
      </c>
      <c r="C424" s="211">
        <v>-3.2405193540725215</v>
      </c>
      <c r="D424" s="211">
        <v>3.3450399821639647</v>
      </c>
      <c r="E424" s="211">
        <v>-0.96875354894149068</v>
      </c>
      <c r="F424" s="211">
        <v>0.3327606201811385</v>
      </c>
      <c r="G424" s="211">
        <v>-9.7998102646344467</v>
      </c>
      <c r="H424" s="211">
        <v>3.3187715564894034</v>
      </c>
    </row>
    <row r="425" spans="1:8">
      <c r="A425" s="188" t="s">
        <v>101</v>
      </c>
      <c r="B425" s="188" t="s">
        <v>711</v>
      </c>
      <c r="C425" s="211">
        <v>-0.67394692563753378</v>
      </c>
      <c r="D425" s="211">
        <v>3.3804988070715152</v>
      </c>
      <c r="E425" s="211">
        <v>-0.19936316032052256</v>
      </c>
      <c r="F425" s="211">
        <v>0.84199467112980675</v>
      </c>
      <c r="G425" s="211">
        <v>-7.302769067262604</v>
      </c>
      <c r="H425" s="211">
        <v>5.9548752159875367</v>
      </c>
    </row>
    <row r="426" spans="1:8">
      <c r="A426" s="188" t="s">
        <v>101</v>
      </c>
      <c r="B426" s="188" t="s">
        <v>712</v>
      </c>
      <c r="C426" s="211">
        <v>8.5466567616119935</v>
      </c>
      <c r="D426" s="211">
        <v>2.2528614215833165</v>
      </c>
      <c r="E426" s="211">
        <v>3.7936895184637596</v>
      </c>
      <c r="F426" s="211">
        <v>1.5189796006379031E-4</v>
      </c>
      <c r="G426" s="211">
        <v>4.1290194466201848</v>
      </c>
      <c r="H426" s="211">
        <v>12.964294076603801</v>
      </c>
    </row>
    <row r="427" spans="1:8">
      <c r="A427" s="188" t="s">
        <v>101</v>
      </c>
      <c r="B427" s="188" t="s">
        <v>713</v>
      </c>
      <c r="C427" s="211">
        <v>-8.0392675056371967</v>
      </c>
      <c r="D427" s="211">
        <v>2.2133072561402325</v>
      </c>
      <c r="E427" s="211">
        <v>-3.6322419688158467</v>
      </c>
      <c r="F427" s="211">
        <v>2.86544913730586E-4</v>
      </c>
      <c r="G427" s="211">
        <v>-12.379343033849452</v>
      </c>
      <c r="H427" s="211">
        <v>-3.6991919774249418</v>
      </c>
    </row>
    <row r="428" spans="1:8">
      <c r="A428" s="188" t="s">
        <v>101</v>
      </c>
      <c r="B428" s="188" t="s">
        <v>714</v>
      </c>
      <c r="C428" s="211">
        <v>-3.6742413382308663</v>
      </c>
      <c r="D428" s="211">
        <v>7.6577281399975776</v>
      </c>
      <c r="E428" s="211">
        <v>-0.4798082761700167</v>
      </c>
      <c r="F428" s="211">
        <v>0.63140513746974769</v>
      </c>
      <c r="G428" s="211">
        <v>-18.690285048341082</v>
      </c>
      <c r="H428" s="211">
        <v>11.341802371879348</v>
      </c>
    </row>
    <row r="429" spans="1:8">
      <c r="A429" s="188" t="s">
        <v>101</v>
      </c>
      <c r="B429" s="188" t="s">
        <v>715</v>
      </c>
      <c r="C429" s="211">
        <v>-6.4849065975718299</v>
      </c>
      <c r="D429" s="211">
        <v>5.596292265706702</v>
      </c>
      <c r="E429" s="211">
        <v>-1.1587862623455949</v>
      </c>
      <c r="F429" s="211">
        <v>0.24665250812191386</v>
      </c>
      <c r="G429" s="211">
        <v>-17.458679463375102</v>
      </c>
      <c r="H429" s="211">
        <v>4.4888662682314404</v>
      </c>
    </row>
    <row r="430" spans="1:8">
      <c r="A430" s="188" t="s">
        <v>101</v>
      </c>
      <c r="B430" s="188" t="s">
        <v>716</v>
      </c>
      <c r="C430" s="211">
        <v>-4.5094664931046786</v>
      </c>
      <c r="D430" s="211">
        <v>2.0942864910520669</v>
      </c>
      <c r="E430" s="211">
        <v>-2.1532233113146537</v>
      </c>
      <c r="F430" s="211">
        <v>3.1395222089968755E-2</v>
      </c>
      <c r="G430" s="211">
        <v>-8.6161541315536887</v>
      </c>
      <c r="H430" s="211">
        <v>-0.40277885465566876</v>
      </c>
    </row>
    <row r="431" spans="1:8">
      <c r="A431" s="188" t="s">
        <v>101</v>
      </c>
      <c r="B431" s="188" t="s">
        <v>717</v>
      </c>
      <c r="C431" s="211">
        <v>4.3309764913642264</v>
      </c>
      <c r="D431" s="211">
        <v>2.9252348455591046</v>
      </c>
      <c r="E431" s="211">
        <v>1.4805568509958182</v>
      </c>
      <c r="F431" s="211">
        <v>0.13884901899381663</v>
      </c>
      <c r="G431" s="211">
        <v>-1.4051182746308111</v>
      </c>
      <c r="H431" s="211">
        <v>10.067071257359263</v>
      </c>
    </row>
    <row r="432" spans="1:8">
      <c r="A432" s="188" t="s">
        <v>101</v>
      </c>
      <c r="B432" s="188" t="s">
        <v>718</v>
      </c>
      <c r="C432" s="211">
        <v>1.6968878587681955</v>
      </c>
      <c r="D432" s="211">
        <v>2.4513171780068279</v>
      </c>
      <c r="E432" s="211">
        <v>0.6922351272991687</v>
      </c>
      <c r="F432" s="211">
        <v>0.48885310779141478</v>
      </c>
      <c r="G432" s="211">
        <v>-3.1099014682170001</v>
      </c>
      <c r="H432" s="211">
        <v>6.503677185753391</v>
      </c>
    </row>
    <row r="433" spans="1:8">
      <c r="A433" s="188" t="s">
        <v>101</v>
      </c>
      <c r="B433" s="188" t="s">
        <v>719</v>
      </c>
      <c r="C433" s="211">
        <v>-3.8697142266039255</v>
      </c>
      <c r="D433" s="211">
        <v>2.640044351311174</v>
      </c>
      <c r="E433" s="211">
        <v>-1.4657762187525516</v>
      </c>
      <c r="F433" s="211">
        <v>0.14283333190428948</v>
      </c>
      <c r="G433" s="211">
        <v>-9.0465787810996794</v>
      </c>
      <c r="H433" s="211">
        <v>1.3071503278918282</v>
      </c>
    </row>
    <row r="434" spans="1:8">
      <c r="A434" s="188" t="s">
        <v>101</v>
      </c>
      <c r="B434" s="188" t="s">
        <v>720</v>
      </c>
      <c r="C434" s="212" t="s">
        <v>721</v>
      </c>
      <c r="D434" s="213" t="s">
        <v>722</v>
      </c>
      <c r="E434" s="213" t="s">
        <v>722</v>
      </c>
      <c r="F434" s="213" t="s">
        <v>722</v>
      </c>
      <c r="G434" s="213" t="s">
        <v>722</v>
      </c>
      <c r="H434" s="213" t="s">
        <v>722</v>
      </c>
    </row>
    <row r="435" spans="1:8">
      <c r="A435" s="188" t="s">
        <v>101</v>
      </c>
      <c r="B435" s="188" t="s">
        <v>74</v>
      </c>
      <c r="C435" s="211">
        <v>-3.0158780383016701</v>
      </c>
      <c r="D435" s="211">
        <v>0.83159017489958131</v>
      </c>
      <c r="E435" s="211">
        <v>-3.6266398152982657</v>
      </c>
      <c r="F435" s="211">
        <v>2.9279802717262324E-4</v>
      </c>
      <c r="G435" s="211">
        <v>-4.6465437118410104</v>
      </c>
      <c r="H435" s="211">
        <v>-1.3852123647623296</v>
      </c>
    </row>
    <row r="436" spans="1:8">
      <c r="A436" s="188" t="s">
        <v>101</v>
      </c>
      <c r="B436" s="188" t="s">
        <v>773</v>
      </c>
      <c r="C436" s="211">
        <v>-0.1750563578856221</v>
      </c>
      <c r="D436" s="211">
        <v>2.4535488030287385E-2</v>
      </c>
      <c r="E436" s="211">
        <v>-7.1348227379674274</v>
      </c>
      <c r="F436" s="211">
        <v>1.2595838134378093E-12</v>
      </c>
      <c r="G436" s="211">
        <v>-0.22316801110393522</v>
      </c>
      <c r="H436" s="211">
        <v>-0.12694470466730898</v>
      </c>
    </row>
    <row r="437" spans="1:8">
      <c r="A437" s="188" t="s">
        <v>101</v>
      </c>
      <c r="B437" s="188" t="s">
        <v>723</v>
      </c>
      <c r="C437" s="211">
        <v>2.9262152013588585</v>
      </c>
      <c r="D437" s="211">
        <v>1.2077773445800153</v>
      </c>
      <c r="E437" s="211">
        <v>2.4228101433517133</v>
      </c>
      <c r="F437" s="211">
        <v>1.5470642271316365E-2</v>
      </c>
      <c r="G437" s="211">
        <v>0.55788388079828122</v>
      </c>
      <c r="H437" s="211">
        <v>5.2945465219194361</v>
      </c>
    </row>
    <row r="438" spans="1:8">
      <c r="A438" s="188" t="s">
        <v>101</v>
      </c>
      <c r="B438" s="188" t="s">
        <v>724</v>
      </c>
      <c r="C438" s="211">
        <v>-2.4674323810954837</v>
      </c>
      <c r="D438" s="211">
        <v>1.192185748467159</v>
      </c>
      <c r="E438" s="211">
        <v>-2.0696710930053981</v>
      </c>
      <c r="F438" s="211">
        <v>3.8584279248279604E-2</v>
      </c>
      <c r="G438" s="211">
        <v>-4.8051901314716918</v>
      </c>
      <c r="H438" s="211">
        <v>-0.12967463071927568</v>
      </c>
    </row>
    <row r="439" spans="1:8">
      <c r="A439" s="188" t="s">
        <v>101</v>
      </c>
      <c r="B439" s="188" t="s">
        <v>725</v>
      </c>
      <c r="C439" s="212" t="s">
        <v>721</v>
      </c>
      <c r="D439" s="213" t="s">
        <v>722</v>
      </c>
      <c r="E439" s="213" t="s">
        <v>722</v>
      </c>
      <c r="F439" s="213" t="s">
        <v>722</v>
      </c>
      <c r="G439" s="213" t="s">
        <v>722</v>
      </c>
      <c r="H439" s="213" t="s">
        <v>722</v>
      </c>
    </row>
    <row r="440" spans="1:8">
      <c r="A440" s="188" t="s">
        <v>101</v>
      </c>
      <c r="B440" s="188" t="s">
        <v>770</v>
      </c>
      <c r="C440" s="211">
        <v>2.1410985975156658</v>
      </c>
      <c r="D440" s="211">
        <v>1.3750686195573116</v>
      </c>
      <c r="E440" s="211">
        <v>1.5570849098461494</v>
      </c>
      <c r="F440" s="211">
        <v>0.11957520357443019</v>
      </c>
      <c r="G440" s="211">
        <v>-0.55527428464831718</v>
      </c>
      <c r="H440" s="211">
        <v>4.8374714796796487</v>
      </c>
    </row>
    <row r="441" spans="1:8">
      <c r="A441" s="188" t="s">
        <v>101</v>
      </c>
      <c r="B441" s="188" t="s">
        <v>771</v>
      </c>
      <c r="C441" s="211">
        <v>-3.6646779345317126</v>
      </c>
      <c r="D441" s="211">
        <v>4.0736391307663231</v>
      </c>
      <c r="E441" s="211">
        <v>-0.89960789772812355</v>
      </c>
      <c r="F441" s="211">
        <v>0.36841443193770551</v>
      </c>
      <c r="G441" s="211">
        <v>-11.652679353294776</v>
      </c>
      <c r="H441" s="211">
        <v>4.3233234842313513</v>
      </c>
    </row>
    <row r="442" spans="1:8">
      <c r="A442" s="188" t="s">
        <v>102</v>
      </c>
      <c r="B442" s="188" t="s">
        <v>709</v>
      </c>
      <c r="C442" s="211">
        <v>7.6018281353088399</v>
      </c>
      <c r="D442" s="211">
        <v>0.54306485736101473</v>
      </c>
      <c r="E442" s="211">
        <v>13.998011530794658</v>
      </c>
      <c r="F442" s="211">
        <v>5.8267724131628017E-43</v>
      </c>
      <c r="G442" s="211">
        <v>6.5369388632189782</v>
      </c>
      <c r="H442" s="211">
        <v>8.6667174073987017</v>
      </c>
    </row>
    <row r="443" spans="1:8">
      <c r="A443" s="188" t="s">
        <v>102</v>
      </c>
      <c r="B443" s="188" t="s">
        <v>710</v>
      </c>
      <c r="C443" s="211">
        <v>-2.0732022909195909</v>
      </c>
      <c r="D443" s="211">
        <v>0.49842810714247771</v>
      </c>
      <c r="E443" s="211">
        <v>-4.1594810991005318</v>
      </c>
      <c r="F443" s="211">
        <v>3.2943891721581733E-5</v>
      </c>
      <c r="G443" s="211">
        <v>-3.050563902538733</v>
      </c>
      <c r="H443" s="211">
        <v>-1.0958406793004489</v>
      </c>
    </row>
    <row r="444" spans="1:8">
      <c r="A444" s="188" t="s">
        <v>102</v>
      </c>
      <c r="B444" s="188" t="s">
        <v>711</v>
      </c>
      <c r="C444" s="211">
        <v>-2.1519344363212585</v>
      </c>
      <c r="D444" s="211">
        <v>0.50108958640357648</v>
      </c>
      <c r="E444" s="211">
        <v>-4.2945103923754173</v>
      </c>
      <c r="F444" s="211">
        <v>1.8157901281167312E-5</v>
      </c>
      <c r="G444" s="211">
        <v>-3.1345149102449992</v>
      </c>
      <c r="H444" s="211">
        <v>-1.1693539623975175</v>
      </c>
    </row>
    <row r="445" spans="1:8">
      <c r="A445" s="188" t="s">
        <v>102</v>
      </c>
      <c r="B445" s="188" t="s">
        <v>712</v>
      </c>
      <c r="C445" s="211">
        <v>-0.44269035310030791</v>
      </c>
      <c r="D445" s="211">
        <v>0.33713868441981554</v>
      </c>
      <c r="E445" s="211">
        <v>-1.3130808582887397</v>
      </c>
      <c r="F445" s="211">
        <v>0.18927297622155059</v>
      </c>
      <c r="G445" s="211">
        <v>-1.1037814978850411</v>
      </c>
      <c r="H445" s="211">
        <v>0.21840079168442528</v>
      </c>
    </row>
    <row r="446" spans="1:8">
      <c r="A446" s="188" t="s">
        <v>102</v>
      </c>
      <c r="B446" s="188" t="s">
        <v>713</v>
      </c>
      <c r="C446" s="211">
        <v>-4.2614982468301319</v>
      </c>
      <c r="D446" s="211">
        <v>0.33316002232743624</v>
      </c>
      <c r="E446" s="211">
        <v>-12.791145279255167</v>
      </c>
      <c r="F446" s="211">
        <v>2.3071989044439668E-36</v>
      </c>
      <c r="G446" s="211">
        <v>-4.9147876815207265</v>
      </c>
      <c r="H446" s="211">
        <v>-3.6082088121395373</v>
      </c>
    </row>
    <row r="447" spans="1:8">
      <c r="A447" s="188" t="s">
        <v>102</v>
      </c>
      <c r="B447" s="188" t="s">
        <v>714</v>
      </c>
      <c r="C447" s="211">
        <v>-2.7358966836453371</v>
      </c>
      <c r="D447" s="211">
        <v>1.1317494960888883</v>
      </c>
      <c r="E447" s="211">
        <v>-2.4174048171437912</v>
      </c>
      <c r="F447" s="211">
        <v>1.5700824992920939E-2</v>
      </c>
      <c r="G447" s="211">
        <v>-4.9551305021153622</v>
      </c>
      <c r="H447" s="211">
        <v>-0.51666286517531168</v>
      </c>
    </row>
    <row r="448" spans="1:8">
      <c r="A448" s="188" t="s">
        <v>102</v>
      </c>
      <c r="B448" s="188" t="s">
        <v>715</v>
      </c>
      <c r="C448" s="211">
        <v>-3.2618633373348289</v>
      </c>
      <c r="D448" s="211">
        <v>0.82820122253294204</v>
      </c>
      <c r="E448" s="211">
        <v>-3.9384913334936389</v>
      </c>
      <c r="F448" s="211">
        <v>8.4177934642983251E-5</v>
      </c>
      <c r="G448" s="211">
        <v>-4.8858730390356095</v>
      </c>
      <c r="H448" s="211">
        <v>-1.6378536356340483</v>
      </c>
    </row>
    <row r="449" spans="1:8">
      <c r="A449" s="188" t="s">
        <v>102</v>
      </c>
      <c r="B449" s="188" t="s">
        <v>716</v>
      </c>
      <c r="C449" s="211">
        <v>-3.1726435245767179</v>
      </c>
      <c r="D449" s="211">
        <v>0.31552145382855601</v>
      </c>
      <c r="E449" s="211">
        <v>-10.05523867261536</v>
      </c>
      <c r="F449" s="211">
        <v>2.3412396461485632E-23</v>
      </c>
      <c r="G449" s="211">
        <v>-3.7913457048816119</v>
      </c>
      <c r="H449" s="211">
        <v>-2.553941344271824</v>
      </c>
    </row>
    <row r="450" spans="1:8">
      <c r="A450" s="188" t="s">
        <v>102</v>
      </c>
      <c r="B450" s="188" t="s">
        <v>717</v>
      </c>
      <c r="C450" s="211">
        <v>0.7346808054366134</v>
      </c>
      <c r="D450" s="211">
        <v>0.43669198718800462</v>
      </c>
      <c r="E450" s="211">
        <v>1.6823775727314152</v>
      </c>
      <c r="F450" s="211">
        <v>9.2617171164962486E-2</v>
      </c>
      <c r="G450" s="211">
        <v>-0.12162319962068902</v>
      </c>
      <c r="H450" s="211">
        <v>1.5909848104939159</v>
      </c>
    </row>
    <row r="451" spans="1:8">
      <c r="A451" s="188" t="s">
        <v>102</v>
      </c>
      <c r="B451" s="188" t="s">
        <v>718</v>
      </c>
      <c r="C451" s="211">
        <v>0.72090166808491896</v>
      </c>
      <c r="D451" s="211">
        <v>0.37066202953651073</v>
      </c>
      <c r="E451" s="211">
        <v>1.9449029321572555</v>
      </c>
      <c r="F451" s="211">
        <v>5.1895642898098684E-2</v>
      </c>
      <c r="G451" s="211">
        <v>-5.9249963075639232E-3</v>
      </c>
      <c r="H451" s="211">
        <v>1.4477283324774017</v>
      </c>
    </row>
    <row r="452" spans="1:8">
      <c r="A452" s="188" t="s">
        <v>102</v>
      </c>
      <c r="B452" s="188" t="s">
        <v>719</v>
      </c>
      <c r="C452" s="211">
        <v>-2.2586579052133389</v>
      </c>
      <c r="D452" s="211">
        <v>0.39370214688848909</v>
      </c>
      <c r="E452" s="211">
        <v>-5.7369712689249672</v>
      </c>
      <c r="F452" s="211">
        <v>1.0767932517923039E-8</v>
      </c>
      <c r="G452" s="211">
        <v>-3.0306636554244846</v>
      </c>
      <c r="H452" s="211">
        <v>-1.4866521550021929</v>
      </c>
    </row>
    <row r="453" spans="1:8">
      <c r="A453" s="188" t="s">
        <v>102</v>
      </c>
      <c r="B453" s="188" t="s">
        <v>720</v>
      </c>
      <c r="C453" s="212" t="s">
        <v>721</v>
      </c>
      <c r="D453" s="213" t="s">
        <v>722</v>
      </c>
      <c r="E453" s="213" t="s">
        <v>722</v>
      </c>
      <c r="F453" s="213" t="s">
        <v>722</v>
      </c>
      <c r="G453" s="213" t="s">
        <v>722</v>
      </c>
      <c r="H453" s="213" t="s">
        <v>722</v>
      </c>
    </row>
    <row r="454" spans="1:8">
      <c r="A454" s="188" t="s">
        <v>102</v>
      </c>
      <c r="B454" s="188" t="s">
        <v>74</v>
      </c>
      <c r="C454" s="211">
        <v>-3.747557284380218E-2</v>
      </c>
      <c r="D454" s="211">
        <v>0.12030207617055901</v>
      </c>
      <c r="E454" s="211">
        <v>-0.31151227008477356</v>
      </c>
      <c r="F454" s="211">
        <v>0.7554364930416626</v>
      </c>
      <c r="G454" s="211">
        <v>-0.27337445045981912</v>
      </c>
      <c r="H454" s="211">
        <v>0.19842330477221476</v>
      </c>
    </row>
    <row r="455" spans="1:8">
      <c r="A455" s="188" t="s">
        <v>102</v>
      </c>
      <c r="B455" s="188" t="s">
        <v>773</v>
      </c>
      <c r="C455" s="211">
        <v>-6.4473817928459409E-2</v>
      </c>
      <c r="D455" s="211">
        <v>3.5901492424251693E-3</v>
      </c>
      <c r="E455" s="211">
        <v>-17.958534193109731</v>
      </c>
      <c r="F455" s="211">
        <v>5.0060005935355296E-68</v>
      </c>
      <c r="G455" s="211">
        <v>-7.1513697901614451E-2</v>
      </c>
      <c r="H455" s="211">
        <v>-5.7433937955304368E-2</v>
      </c>
    </row>
    <row r="456" spans="1:8">
      <c r="A456" s="188" t="s">
        <v>102</v>
      </c>
      <c r="B456" s="188" t="s">
        <v>723</v>
      </c>
      <c r="C456" s="211">
        <v>-7.0669626337260913E-2</v>
      </c>
      <c r="D456" s="211">
        <v>0.1770608074028143</v>
      </c>
      <c r="E456" s="211">
        <v>-0.39912630792701137</v>
      </c>
      <c r="F456" s="211">
        <v>0.68983331324548458</v>
      </c>
      <c r="G456" s="211">
        <v>-0.41786600952263642</v>
      </c>
      <c r="H456" s="211">
        <v>0.27652675684811462</v>
      </c>
    </row>
    <row r="457" spans="1:8">
      <c r="A457" s="188" t="s">
        <v>102</v>
      </c>
      <c r="B457" s="188" t="s">
        <v>724</v>
      </c>
      <c r="C457" s="211">
        <v>-0.41764879198432303</v>
      </c>
      <c r="D457" s="211">
        <v>0.17272530233014344</v>
      </c>
      <c r="E457" s="211">
        <v>-2.4179942738559408</v>
      </c>
      <c r="F457" s="211">
        <v>1.5675472914997945E-2</v>
      </c>
      <c r="G457" s="211">
        <v>-0.75634373601671501</v>
      </c>
      <c r="H457" s="211">
        <v>-7.8953847951931097E-2</v>
      </c>
    </row>
    <row r="458" spans="1:8">
      <c r="A458" s="188" t="s">
        <v>102</v>
      </c>
      <c r="B458" s="188" t="s">
        <v>725</v>
      </c>
      <c r="C458" s="212" t="s">
        <v>721</v>
      </c>
      <c r="D458" s="213" t="s">
        <v>722</v>
      </c>
      <c r="E458" s="213" t="s">
        <v>722</v>
      </c>
      <c r="F458" s="213" t="s">
        <v>722</v>
      </c>
      <c r="G458" s="213" t="s">
        <v>722</v>
      </c>
      <c r="H458" s="213" t="s">
        <v>722</v>
      </c>
    </row>
    <row r="459" spans="1:8">
      <c r="A459" s="188" t="s">
        <v>102</v>
      </c>
      <c r="B459" s="188" t="s">
        <v>770</v>
      </c>
      <c r="C459" s="211">
        <v>-0.42894346337408684</v>
      </c>
      <c r="D459" s="211">
        <v>0.20288242508604759</v>
      </c>
      <c r="E459" s="211">
        <v>-2.1142465306798308</v>
      </c>
      <c r="F459" s="211">
        <v>3.4590319701638936E-2</v>
      </c>
      <c r="G459" s="211">
        <v>-0.82677314253906509</v>
      </c>
      <c r="H459" s="211">
        <v>-3.1113784209108573E-2</v>
      </c>
    </row>
    <row r="460" spans="1:8">
      <c r="A460" s="188" t="s">
        <v>102</v>
      </c>
      <c r="B460" s="188" t="s">
        <v>771</v>
      </c>
      <c r="C460" s="211">
        <v>2.6912883499990139</v>
      </c>
      <c r="D460" s="211">
        <v>0.59097725079152996</v>
      </c>
      <c r="E460" s="211">
        <v>4.5539626887404143</v>
      </c>
      <c r="F460" s="211">
        <v>5.5099775398292788E-6</v>
      </c>
      <c r="G460" s="211">
        <v>1.5324482485142261</v>
      </c>
      <c r="H460" s="211">
        <v>3.8501284514838017</v>
      </c>
    </row>
    <row r="461" spans="1:8">
      <c r="A461" s="188" t="s">
        <v>103</v>
      </c>
      <c r="B461" s="188" t="s">
        <v>709</v>
      </c>
      <c r="C461" s="211">
        <v>16.819271614539339</v>
      </c>
      <c r="D461" s="211">
        <v>1.4814854015848722</v>
      </c>
      <c r="E461" s="211">
        <v>11.352978299041165</v>
      </c>
      <c r="F461" s="211">
        <v>3.5624197347829014E-29</v>
      </c>
      <c r="G461" s="211">
        <v>13.914232000784482</v>
      </c>
      <c r="H461" s="211">
        <v>19.724311228294198</v>
      </c>
    </row>
    <row r="462" spans="1:8">
      <c r="A462" s="188" t="s">
        <v>103</v>
      </c>
      <c r="B462" s="188" t="s">
        <v>710</v>
      </c>
      <c r="C462" s="211">
        <v>-4.5856971954773682</v>
      </c>
      <c r="D462" s="211">
        <v>1.357707011268444</v>
      </c>
      <c r="E462" s="211">
        <v>-3.3775307613629835</v>
      </c>
      <c r="F462" s="211">
        <v>7.4239594205240318E-4</v>
      </c>
      <c r="G462" s="211">
        <v>-7.2480201906200143</v>
      </c>
      <c r="H462" s="211">
        <v>-1.9233742003347223</v>
      </c>
    </row>
    <row r="463" spans="1:8">
      <c r="A463" s="188" t="s">
        <v>103</v>
      </c>
      <c r="B463" s="188" t="s">
        <v>711</v>
      </c>
      <c r="C463" s="211">
        <v>-1.7131153792215847</v>
      </c>
      <c r="D463" s="211">
        <v>1.3648656569156239</v>
      </c>
      <c r="E463" s="211">
        <v>-1.255153113818505</v>
      </c>
      <c r="F463" s="211">
        <v>0.20953841979440535</v>
      </c>
      <c r="G463" s="211">
        <v>-4.389475737920864</v>
      </c>
      <c r="H463" s="211">
        <v>0.96324497947769427</v>
      </c>
    </row>
    <row r="464" spans="1:8">
      <c r="A464" s="188" t="s">
        <v>103</v>
      </c>
      <c r="B464" s="188" t="s">
        <v>712</v>
      </c>
      <c r="C464" s="211">
        <v>0.67060094378475554</v>
      </c>
      <c r="D464" s="211">
        <v>0.92017347544406602</v>
      </c>
      <c r="E464" s="211">
        <v>0.72877665101260458</v>
      </c>
      <c r="F464" s="211">
        <v>0.46620535136229746</v>
      </c>
      <c r="G464" s="211">
        <v>-1.1337640501813049</v>
      </c>
      <c r="H464" s="211">
        <v>2.4749659377508157</v>
      </c>
    </row>
    <row r="465" spans="1:8">
      <c r="A465" s="188" t="s">
        <v>103</v>
      </c>
      <c r="B465" s="188" t="s">
        <v>713</v>
      </c>
      <c r="C465" s="211">
        <v>-7.3248130106293123</v>
      </c>
      <c r="D465" s="211">
        <v>0.90805684706591028</v>
      </c>
      <c r="E465" s="211">
        <v>-8.0664696646438578</v>
      </c>
      <c r="F465" s="211">
        <v>1.1029201453470546E-15</v>
      </c>
      <c r="G465" s="211">
        <v>-9.1054185498035576</v>
      </c>
      <c r="H465" s="211">
        <v>-5.5442074714550662</v>
      </c>
    </row>
    <row r="466" spans="1:8">
      <c r="A466" s="188" t="s">
        <v>103</v>
      </c>
      <c r="B466" s="188" t="s">
        <v>714</v>
      </c>
      <c r="C466" s="211">
        <v>-3.8932872520120592</v>
      </c>
      <c r="D466" s="211">
        <v>3.0828294972927819</v>
      </c>
      <c r="E466" s="211">
        <v>-1.2628941222441881</v>
      </c>
      <c r="F466" s="211">
        <v>0.20674292531721783</v>
      </c>
      <c r="G466" s="211">
        <v>-9.9383969793889051</v>
      </c>
      <c r="H466" s="211">
        <v>2.1518224753647877</v>
      </c>
    </row>
    <row r="467" spans="1:8">
      <c r="A467" s="188" t="s">
        <v>103</v>
      </c>
      <c r="B467" s="188" t="s">
        <v>715</v>
      </c>
      <c r="C467" s="211">
        <v>-4.0067315004016129</v>
      </c>
      <c r="D467" s="211">
        <v>2.2562385526902569</v>
      </c>
      <c r="E467" s="211">
        <v>-1.7758456860087475</v>
      </c>
      <c r="F467" s="211">
        <v>7.5877818166689245E-2</v>
      </c>
      <c r="G467" s="211">
        <v>-8.4309818957374372</v>
      </c>
      <c r="H467" s="211">
        <v>0.41751889493421107</v>
      </c>
    </row>
    <row r="468" spans="1:8">
      <c r="A468" s="188" t="s">
        <v>103</v>
      </c>
      <c r="B468" s="188" t="s">
        <v>716</v>
      </c>
      <c r="C468" s="211">
        <v>-4.2743462476712484</v>
      </c>
      <c r="D468" s="211">
        <v>0.85967150172213702</v>
      </c>
      <c r="E468" s="211">
        <v>-4.9720692603031083</v>
      </c>
      <c r="F468" s="211">
        <v>7.0648947137553646E-7</v>
      </c>
      <c r="G468" s="211">
        <v>-5.9600731300605538</v>
      </c>
      <c r="H468" s="211">
        <v>-2.5886193652819425</v>
      </c>
    </row>
    <row r="469" spans="1:8">
      <c r="A469" s="188" t="s">
        <v>103</v>
      </c>
      <c r="B469" s="188" t="s">
        <v>717</v>
      </c>
      <c r="C469" s="211">
        <v>4.4187617137014348</v>
      </c>
      <c r="D469" s="211">
        <v>1.1892684885121632</v>
      </c>
      <c r="E469" s="211">
        <v>3.7155291310455349</v>
      </c>
      <c r="F469" s="211">
        <v>2.0714390864628313E-4</v>
      </c>
      <c r="G469" s="211">
        <v>2.0867292368223347</v>
      </c>
      <c r="H469" s="211">
        <v>6.7507941905805344</v>
      </c>
    </row>
    <row r="470" spans="1:8">
      <c r="A470" s="188" t="s">
        <v>103</v>
      </c>
      <c r="B470" s="188" t="s">
        <v>718</v>
      </c>
      <c r="C470" s="211">
        <v>4.2986419686318511</v>
      </c>
      <c r="D470" s="211">
        <v>1.010029331598854</v>
      </c>
      <c r="E470" s="211">
        <v>4.2559575590019714</v>
      </c>
      <c r="F470" s="211">
        <v>2.1569031412901671E-5</v>
      </c>
      <c r="G470" s="211">
        <v>2.3180789362792726</v>
      </c>
      <c r="H470" s="211">
        <v>6.2792050009844296</v>
      </c>
    </row>
    <row r="471" spans="1:8">
      <c r="A471" s="188" t="s">
        <v>103</v>
      </c>
      <c r="B471" s="188" t="s">
        <v>719</v>
      </c>
      <c r="C471" s="211">
        <v>-0.88903157747741401</v>
      </c>
      <c r="D471" s="211">
        <v>1.0733562583012153</v>
      </c>
      <c r="E471" s="211">
        <v>-0.82827259877766102</v>
      </c>
      <c r="F471" s="211">
        <v>0.40759380210099871</v>
      </c>
      <c r="G471" s="211">
        <v>-2.9937721619617275</v>
      </c>
      <c r="H471" s="211">
        <v>1.2157090070068994</v>
      </c>
    </row>
    <row r="472" spans="1:8">
      <c r="A472" s="188" t="s">
        <v>103</v>
      </c>
      <c r="B472" s="188" t="s">
        <v>720</v>
      </c>
      <c r="C472" s="212" t="s">
        <v>721</v>
      </c>
      <c r="D472" s="213" t="s">
        <v>722</v>
      </c>
      <c r="E472" s="213" t="s">
        <v>722</v>
      </c>
      <c r="F472" s="213" t="s">
        <v>722</v>
      </c>
      <c r="G472" s="213" t="s">
        <v>722</v>
      </c>
      <c r="H472" s="213" t="s">
        <v>722</v>
      </c>
    </row>
    <row r="473" spans="1:8">
      <c r="A473" s="188" t="s">
        <v>103</v>
      </c>
      <c r="B473" s="188" t="s">
        <v>74</v>
      </c>
      <c r="C473" s="211">
        <v>-0.2814303620669471</v>
      </c>
      <c r="D473" s="211">
        <v>0.32987753805715053</v>
      </c>
      <c r="E473" s="211">
        <v>-0.85313587498094501</v>
      </c>
      <c r="F473" s="211">
        <v>0.393664242685275</v>
      </c>
      <c r="G473" s="211">
        <v>-0.92828608856871642</v>
      </c>
      <c r="H473" s="211">
        <v>0.36542536443482215</v>
      </c>
    </row>
    <row r="474" spans="1:8">
      <c r="A474" s="188" t="s">
        <v>103</v>
      </c>
      <c r="B474" s="188" t="s">
        <v>773</v>
      </c>
      <c r="C474" s="211">
        <v>-0.15969528632178778</v>
      </c>
      <c r="D474" s="211">
        <v>9.8223262983334336E-3</v>
      </c>
      <c r="E474" s="211">
        <v>-16.258397600666502</v>
      </c>
      <c r="F474" s="211">
        <v>1.259711248318091E-56</v>
      </c>
      <c r="G474" s="211">
        <v>-0.1789558520792088</v>
      </c>
      <c r="H474" s="211">
        <v>-0.14043472056436676</v>
      </c>
    </row>
    <row r="475" spans="1:8">
      <c r="A475" s="188" t="s">
        <v>103</v>
      </c>
      <c r="B475" s="188" t="s">
        <v>723</v>
      </c>
      <c r="C475" s="211">
        <v>-0.24432058640545393</v>
      </c>
      <c r="D475" s="211">
        <v>0.48570919925772371</v>
      </c>
      <c r="E475" s="211">
        <v>-0.50301823967681158</v>
      </c>
      <c r="F475" s="211">
        <v>0.61499497612699872</v>
      </c>
      <c r="G475" s="211">
        <v>-1.1967460798320959</v>
      </c>
      <c r="H475" s="211">
        <v>0.70810490702118811</v>
      </c>
    </row>
    <row r="476" spans="1:8">
      <c r="A476" s="188" t="s">
        <v>103</v>
      </c>
      <c r="B476" s="188" t="s">
        <v>724</v>
      </c>
      <c r="C476" s="211">
        <v>-1.9054103182830779</v>
      </c>
      <c r="D476" s="211">
        <v>0.47275535760610893</v>
      </c>
      <c r="E476" s="211">
        <v>-4.0304362237828526</v>
      </c>
      <c r="F476" s="211">
        <v>5.7307473348716355E-5</v>
      </c>
      <c r="G476" s="211">
        <v>-2.8324346682978505</v>
      </c>
      <c r="H476" s="211">
        <v>-0.97838596826830548</v>
      </c>
    </row>
    <row r="477" spans="1:8">
      <c r="A477" s="188" t="s">
        <v>103</v>
      </c>
      <c r="B477" s="188" t="s">
        <v>725</v>
      </c>
      <c r="C477" s="212" t="s">
        <v>721</v>
      </c>
      <c r="D477" s="213" t="s">
        <v>722</v>
      </c>
      <c r="E477" s="213" t="s">
        <v>722</v>
      </c>
      <c r="F477" s="213" t="s">
        <v>722</v>
      </c>
      <c r="G477" s="213" t="s">
        <v>722</v>
      </c>
      <c r="H477" s="213" t="s">
        <v>722</v>
      </c>
    </row>
    <row r="478" spans="1:8">
      <c r="A478" s="188" t="s">
        <v>103</v>
      </c>
      <c r="B478" s="188" t="s">
        <v>770</v>
      </c>
      <c r="C478" s="211">
        <v>-1.0003314038363038</v>
      </c>
      <c r="D478" s="211">
        <v>0.56056968529354034</v>
      </c>
      <c r="E478" s="211">
        <v>-1.7844907244894699</v>
      </c>
      <c r="F478" s="211">
        <v>7.4463048428420692E-2</v>
      </c>
      <c r="G478" s="211">
        <v>-2.0995505661079714</v>
      </c>
      <c r="H478" s="211">
        <v>9.8887758435363945E-2</v>
      </c>
    </row>
    <row r="479" spans="1:8">
      <c r="A479" s="188" t="s">
        <v>103</v>
      </c>
      <c r="B479" s="188" t="s">
        <v>771</v>
      </c>
      <c r="C479" s="211">
        <v>7.3927939317605018</v>
      </c>
      <c r="D479" s="211">
        <v>1.6411949756931619</v>
      </c>
      <c r="E479" s="211">
        <v>4.5045189884511689</v>
      </c>
      <c r="F479" s="211">
        <v>6.9524878476158103E-6</v>
      </c>
      <c r="G479" s="211">
        <v>4.1745803650364435</v>
      </c>
      <c r="H479" s="211">
        <v>10.611007498484561</v>
      </c>
    </row>
    <row r="480" spans="1:8">
      <c r="A480" s="188" t="s">
        <v>104</v>
      </c>
      <c r="B480" s="188" t="s">
        <v>709</v>
      </c>
      <c r="C480" s="211">
        <v>23.741148815939031</v>
      </c>
      <c r="D480" s="211">
        <v>1.2992733029255481</v>
      </c>
      <c r="E480" s="211">
        <v>18.272636528805414</v>
      </c>
      <c r="F480" s="211">
        <v>3.647165385937456E-70</v>
      </c>
      <c r="G480" s="211">
        <v>21.193401572596233</v>
      </c>
      <c r="H480" s="211">
        <v>26.288896059281829</v>
      </c>
    </row>
    <row r="481" spans="1:8">
      <c r="A481" s="188" t="s">
        <v>104</v>
      </c>
      <c r="B481" s="188" t="s">
        <v>710</v>
      </c>
      <c r="C481" s="211">
        <v>-4.2223545216665412</v>
      </c>
      <c r="D481" s="211">
        <v>1.1882816375020646</v>
      </c>
      <c r="E481" s="211">
        <v>-3.5533280902518407</v>
      </c>
      <c r="F481" s="211">
        <v>3.8734651557820345E-4</v>
      </c>
      <c r="G481" s="211">
        <v>-6.5524580183241872</v>
      </c>
      <c r="H481" s="211">
        <v>-1.8922510250088949</v>
      </c>
    </row>
    <row r="482" spans="1:8">
      <c r="A482" s="188" t="s">
        <v>104</v>
      </c>
      <c r="B482" s="188" t="s">
        <v>711</v>
      </c>
      <c r="C482" s="211">
        <v>-2.5033443467694272</v>
      </c>
      <c r="D482" s="211">
        <v>1.1945218527990589</v>
      </c>
      <c r="E482" s="211">
        <v>-2.0956873588402547</v>
      </c>
      <c r="F482" s="211">
        <v>3.6209037974281176E-2</v>
      </c>
      <c r="G482" s="211">
        <v>-4.8456842922827414</v>
      </c>
      <c r="H482" s="211">
        <v>-0.16100440125611332</v>
      </c>
    </row>
    <row r="483" spans="1:8">
      <c r="A483" s="188" t="s">
        <v>104</v>
      </c>
      <c r="B483" s="188" t="s">
        <v>712</v>
      </c>
      <c r="C483" s="211">
        <v>3.0624821288888153</v>
      </c>
      <c r="D483" s="211">
        <v>0.80572352040605277</v>
      </c>
      <c r="E483" s="211">
        <v>3.8009094327362387</v>
      </c>
      <c r="F483" s="211">
        <v>1.4756757204419677E-4</v>
      </c>
      <c r="G483" s="211">
        <v>1.4825374987722955</v>
      </c>
      <c r="H483" s="211">
        <v>4.6424267590053354</v>
      </c>
    </row>
    <row r="484" spans="1:8">
      <c r="A484" s="188" t="s">
        <v>104</v>
      </c>
      <c r="B484" s="188" t="s">
        <v>713</v>
      </c>
      <c r="C484" s="211">
        <v>-10.8939151965993</v>
      </c>
      <c r="D484" s="211">
        <v>0.79503033975524162</v>
      </c>
      <c r="E484" s="211">
        <v>-13.702515051127616</v>
      </c>
      <c r="F484" s="211">
        <v>2.8083098388390595E-41</v>
      </c>
      <c r="G484" s="211">
        <v>-12.452891550476844</v>
      </c>
      <c r="H484" s="211">
        <v>-9.3349388427217566</v>
      </c>
    </row>
    <row r="485" spans="1:8">
      <c r="A485" s="188" t="s">
        <v>104</v>
      </c>
      <c r="B485" s="188" t="s">
        <v>714</v>
      </c>
      <c r="C485" s="211">
        <v>-3.8097963206397072</v>
      </c>
      <c r="D485" s="211">
        <v>2.6982283342048863</v>
      </c>
      <c r="E485" s="211">
        <v>-1.4119621650783596</v>
      </c>
      <c r="F485" s="211">
        <v>0.1580840314412596</v>
      </c>
      <c r="G485" s="211">
        <v>-9.100756879054142</v>
      </c>
      <c r="H485" s="211">
        <v>1.4811642377747269</v>
      </c>
    </row>
    <row r="486" spans="1:8">
      <c r="A486" s="188" t="s">
        <v>104</v>
      </c>
      <c r="B486" s="188" t="s">
        <v>715</v>
      </c>
      <c r="C486" s="211">
        <v>-1.7697888601349216</v>
      </c>
      <c r="D486" s="211">
        <v>1.9750566111232355</v>
      </c>
      <c r="E486" s="211">
        <v>-0.89606994056156397</v>
      </c>
      <c r="F486" s="211">
        <v>0.37030062502938277</v>
      </c>
      <c r="G486" s="211">
        <v>-5.6426807490891981</v>
      </c>
      <c r="H486" s="211">
        <v>2.1031030288193553</v>
      </c>
    </row>
    <row r="487" spans="1:8">
      <c r="A487" s="188" t="s">
        <v>104</v>
      </c>
      <c r="B487" s="188" t="s">
        <v>716</v>
      </c>
      <c r="C487" s="211">
        <v>-6.4097988172104277</v>
      </c>
      <c r="D487" s="211">
        <v>0.75247124051211978</v>
      </c>
      <c r="E487" s="211">
        <v>-8.518330631278376</v>
      </c>
      <c r="F487" s="211">
        <v>2.7346630161394402E-17</v>
      </c>
      <c r="G487" s="211">
        <v>-7.8853209605445329</v>
      </c>
      <c r="H487" s="211">
        <v>-4.9342766738763224</v>
      </c>
    </row>
    <row r="488" spans="1:8">
      <c r="A488" s="188" t="s">
        <v>104</v>
      </c>
      <c r="B488" s="188" t="s">
        <v>717</v>
      </c>
      <c r="C488" s="211">
        <v>7.4304674332928027</v>
      </c>
      <c r="D488" s="211">
        <v>1.0408365126392642</v>
      </c>
      <c r="E488" s="211">
        <v>7.1389380974455419</v>
      </c>
      <c r="F488" s="211">
        <v>1.2235445683791687E-12</v>
      </c>
      <c r="G488" s="211">
        <v>5.3894893343229899</v>
      </c>
      <c r="H488" s="211">
        <v>9.4714455322626154</v>
      </c>
    </row>
    <row r="489" spans="1:8">
      <c r="A489" s="188" t="s">
        <v>104</v>
      </c>
      <c r="B489" s="188" t="s">
        <v>718</v>
      </c>
      <c r="C489" s="211">
        <v>4.5296855268797103</v>
      </c>
      <c r="D489" s="211">
        <v>0.88397037138195356</v>
      </c>
      <c r="E489" s="211">
        <v>5.1242503974406226</v>
      </c>
      <c r="F489" s="211">
        <v>3.2125670574758156E-7</v>
      </c>
      <c r="G489" s="211">
        <v>2.796306512769287</v>
      </c>
      <c r="H489" s="211">
        <v>6.2630645409901335</v>
      </c>
    </row>
    <row r="490" spans="1:8">
      <c r="A490" s="188" t="s">
        <v>104</v>
      </c>
      <c r="B490" s="188" t="s">
        <v>719</v>
      </c>
      <c r="C490" s="211">
        <v>1.2705403516461475</v>
      </c>
      <c r="D490" s="211">
        <v>0.9473541662396997</v>
      </c>
      <c r="E490" s="211">
        <v>1.3411461066237347</v>
      </c>
      <c r="F490" s="211">
        <v>0.17999335609116107</v>
      </c>
      <c r="G490" s="211">
        <v>-0.58712805427877202</v>
      </c>
      <c r="H490" s="211">
        <v>3.1282087575710671</v>
      </c>
    </row>
    <row r="491" spans="1:8">
      <c r="A491" s="188" t="s">
        <v>104</v>
      </c>
      <c r="B491" s="188" t="s">
        <v>720</v>
      </c>
      <c r="C491" s="212" t="s">
        <v>721</v>
      </c>
      <c r="D491" s="213" t="s">
        <v>722</v>
      </c>
      <c r="E491" s="213" t="s">
        <v>722</v>
      </c>
      <c r="F491" s="213" t="s">
        <v>722</v>
      </c>
      <c r="G491" s="213" t="s">
        <v>722</v>
      </c>
      <c r="H491" s="213" t="s">
        <v>722</v>
      </c>
    </row>
    <row r="492" spans="1:8">
      <c r="A492" s="188" t="s">
        <v>104</v>
      </c>
      <c r="B492" s="188" t="s">
        <v>74</v>
      </c>
      <c r="C492" s="211">
        <v>-0.31880269378108295</v>
      </c>
      <c r="D492" s="211">
        <v>0.28932396818185963</v>
      </c>
      <c r="E492" s="211">
        <v>-1.1018882942345585</v>
      </c>
      <c r="F492" s="211">
        <v>0.27061500843382635</v>
      </c>
      <c r="G492" s="211">
        <v>-0.88613855815123765</v>
      </c>
      <c r="H492" s="211">
        <v>0.24853317058907182</v>
      </c>
    </row>
    <row r="493" spans="1:8">
      <c r="A493" s="188" t="s">
        <v>104</v>
      </c>
      <c r="B493" s="188" t="s">
        <v>773</v>
      </c>
      <c r="C493" s="211">
        <v>-0.23631457108911555</v>
      </c>
      <c r="D493" s="211">
        <v>8.6039657179874454E-3</v>
      </c>
      <c r="E493" s="211">
        <v>-27.465773206775623</v>
      </c>
      <c r="F493" s="211">
        <v>1.4066632841658778E-145</v>
      </c>
      <c r="G493" s="211">
        <v>-0.25318610219073978</v>
      </c>
      <c r="H493" s="211">
        <v>-0.21944303998749132</v>
      </c>
    </row>
    <row r="494" spans="1:8">
      <c r="A494" s="188" t="s">
        <v>104</v>
      </c>
      <c r="B494" s="188" t="s">
        <v>723</v>
      </c>
      <c r="C494" s="211">
        <v>0.97827891263997302</v>
      </c>
      <c r="D494" s="211">
        <v>0.42711157073875677</v>
      </c>
      <c r="E494" s="211">
        <v>2.290452845723391</v>
      </c>
      <c r="F494" s="211">
        <v>2.2076958115887679E-2</v>
      </c>
      <c r="G494" s="211">
        <v>0.14075510259995827</v>
      </c>
      <c r="H494" s="211">
        <v>1.8158027226799878</v>
      </c>
    </row>
    <row r="495" spans="1:8">
      <c r="A495" s="188" t="s">
        <v>104</v>
      </c>
      <c r="B495" s="188" t="s">
        <v>724</v>
      </c>
      <c r="C495" s="211">
        <v>-2.373321254409396</v>
      </c>
      <c r="D495" s="211">
        <v>0.41540937572167103</v>
      </c>
      <c r="E495" s="211">
        <v>-5.7132106137140921</v>
      </c>
      <c r="F495" s="211">
        <v>1.2383820716537085E-8</v>
      </c>
      <c r="G495" s="211">
        <v>-3.1878982102127327</v>
      </c>
      <c r="H495" s="211">
        <v>-1.5587442986060596</v>
      </c>
    </row>
    <row r="496" spans="1:8">
      <c r="A496" s="188" t="s">
        <v>104</v>
      </c>
      <c r="B496" s="188" t="s">
        <v>725</v>
      </c>
      <c r="C496" s="212" t="s">
        <v>721</v>
      </c>
      <c r="D496" s="213" t="s">
        <v>722</v>
      </c>
      <c r="E496" s="213" t="s">
        <v>722</v>
      </c>
      <c r="F496" s="213" t="s">
        <v>722</v>
      </c>
      <c r="G496" s="213" t="s">
        <v>722</v>
      </c>
      <c r="H496" s="213" t="s">
        <v>722</v>
      </c>
    </row>
    <row r="497" spans="1:8">
      <c r="A497" s="188" t="s">
        <v>104</v>
      </c>
      <c r="B497" s="188" t="s">
        <v>770</v>
      </c>
      <c r="C497" s="211">
        <v>-1.5854687672769452</v>
      </c>
      <c r="D497" s="211">
        <v>0.4920752034368594</v>
      </c>
      <c r="E497" s="211">
        <v>-3.2220050029007092</v>
      </c>
      <c r="F497" s="211">
        <v>1.2891212663054081E-3</v>
      </c>
      <c r="G497" s="211">
        <v>-2.5503798758564185</v>
      </c>
      <c r="H497" s="211">
        <v>-0.62055765869747204</v>
      </c>
    </row>
    <row r="498" spans="1:8">
      <c r="A498" s="188" t="s">
        <v>104</v>
      </c>
      <c r="B498" s="188" t="s">
        <v>771</v>
      </c>
      <c r="C498" s="211">
        <v>11.753654096154973</v>
      </c>
      <c r="D498" s="211">
        <v>1.4422766575232591</v>
      </c>
      <c r="E498" s="211">
        <v>8.1493755271189539</v>
      </c>
      <c r="F498" s="211">
        <v>5.6858761701538388E-16</v>
      </c>
      <c r="G498" s="211">
        <v>8.9254913300390069</v>
      </c>
      <c r="H498" s="211">
        <v>14.581816862270939</v>
      </c>
    </row>
    <row r="499" spans="1:8">
      <c r="A499" s="188" t="s">
        <v>105</v>
      </c>
      <c r="B499" s="188" t="s">
        <v>709</v>
      </c>
      <c r="C499" s="211">
        <v>23.343985728076632</v>
      </c>
      <c r="D499" s="211">
        <v>1.2868670899596761</v>
      </c>
      <c r="E499" s="211">
        <v>18.140168406053586</v>
      </c>
      <c r="F499" s="211">
        <v>3.1188500668223213E-69</v>
      </c>
      <c r="G499" s="211">
        <v>20.820564894207504</v>
      </c>
      <c r="H499" s="211">
        <v>25.86740656194576</v>
      </c>
    </row>
    <row r="500" spans="1:8">
      <c r="A500" s="188" t="s">
        <v>105</v>
      </c>
      <c r="B500" s="188" t="s">
        <v>710</v>
      </c>
      <c r="C500" s="211">
        <v>-4.5918036871949059</v>
      </c>
      <c r="D500" s="211">
        <v>1.176597178544011</v>
      </c>
      <c r="E500" s="211">
        <v>-3.9026132060566967</v>
      </c>
      <c r="F500" s="211">
        <v>9.7644525583021822E-5</v>
      </c>
      <c r="G500" s="211">
        <v>-6.8989959812356414</v>
      </c>
      <c r="H500" s="211">
        <v>-2.2846113931541705</v>
      </c>
    </row>
    <row r="501" spans="1:8">
      <c r="A501" s="188" t="s">
        <v>105</v>
      </c>
      <c r="B501" s="188" t="s">
        <v>711</v>
      </c>
      <c r="C501" s="211">
        <v>-2.2174222644051458</v>
      </c>
      <c r="D501" s="211">
        <v>1.1905305479415151</v>
      </c>
      <c r="E501" s="211">
        <v>-1.8625496575784435</v>
      </c>
      <c r="F501" s="211">
        <v>6.2641527253818954E-2</v>
      </c>
      <c r="G501" s="211">
        <v>-4.5519365366812234</v>
      </c>
      <c r="H501" s="211">
        <v>0.11709200787093196</v>
      </c>
    </row>
    <row r="502" spans="1:8">
      <c r="A502" s="188" t="s">
        <v>105</v>
      </c>
      <c r="B502" s="188" t="s">
        <v>712</v>
      </c>
      <c r="C502" s="211">
        <v>4.901024971459508</v>
      </c>
      <c r="D502" s="211">
        <v>0.79808635269396655</v>
      </c>
      <c r="E502" s="211">
        <v>6.1409707795603046</v>
      </c>
      <c r="F502" s="211">
        <v>9.4961280695230814E-10</v>
      </c>
      <c r="G502" s="211">
        <v>3.3360554844570194</v>
      </c>
      <c r="H502" s="211">
        <v>6.4659944584619966</v>
      </c>
    </row>
    <row r="503" spans="1:8">
      <c r="A503" s="188" t="s">
        <v>105</v>
      </c>
      <c r="B503" s="188" t="s">
        <v>713</v>
      </c>
      <c r="C503" s="211">
        <v>-10.171102349996264</v>
      </c>
      <c r="D503" s="211">
        <v>0.78929550410738614</v>
      </c>
      <c r="E503" s="211">
        <v>-12.88630468191854</v>
      </c>
      <c r="F503" s="211">
        <v>7.5622292839740147E-37</v>
      </c>
      <c r="G503" s="211">
        <v>-11.718833840438082</v>
      </c>
      <c r="H503" s="211">
        <v>-8.6233708595544467</v>
      </c>
    </row>
    <row r="504" spans="1:8">
      <c r="A504" s="188" t="s">
        <v>105</v>
      </c>
      <c r="B504" s="188" t="s">
        <v>714</v>
      </c>
      <c r="C504" s="211">
        <v>-4.2015314458527575</v>
      </c>
      <c r="D504" s="211">
        <v>2.6719507137585983</v>
      </c>
      <c r="E504" s="211">
        <v>-1.572458438031036</v>
      </c>
      <c r="F504" s="211">
        <v>0.11596935947747788</v>
      </c>
      <c r="G504" s="211">
        <v>-9.4409661557583515</v>
      </c>
      <c r="H504" s="211">
        <v>1.0379032640528367</v>
      </c>
    </row>
    <row r="505" spans="1:8">
      <c r="A505" s="188" t="s">
        <v>105</v>
      </c>
      <c r="B505" s="188" t="s">
        <v>715</v>
      </c>
      <c r="C505" s="211">
        <v>-1.4122924217968946</v>
      </c>
      <c r="D505" s="211">
        <v>1.9551702354423923</v>
      </c>
      <c r="E505" s="211">
        <v>-0.72233731682056734</v>
      </c>
      <c r="F505" s="211">
        <v>0.4701539013387086</v>
      </c>
      <c r="G505" s="211">
        <v>-5.2461905332411289</v>
      </c>
      <c r="H505" s="211">
        <v>2.4216056896473397</v>
      </c>
    </row>
    <row r="506" spans="1:8">
      <c r="A506" s="188" t="s">
        <v>105</v>
      </c>
      <c r="B506" s="188" t="s">
        <v>716</v>
      </c>
      <c r="C506" s="211">
        <v>-6.6164217482511232</v>
      </c>
      <c r="D506" s="211">
        <v>0.74606957750715552</v>
      </c>
      <c r="E506" s="211">
        <v>-8.8683709237395689</v>
      </c>
      <c r="F506" s="211">
        <v>1.3719127275985774E-18</v>
      </c>
      <c r="G506" s="211">
        <v>-8.0793914131731519</v>
      </c>
      <c r="H506" s="211">
        <v>-5.1534520833290944</v>
      </c>
    </row>
    <row r="507" spans="1:8">
      <c r="A507" s="188" t="s">
        <v>105</v>
      </c>
      <c r="B507" s="188" t="s">
        <v>717</v>
      </c>
      <c r="C507" s="211">
        <v>9.0454528106452941</v>
      </c>
      <c r="D507" s="211">
        <v>1.0304520038883713</v>
      </c>
      <c r="E507" s="211">
        <v>8.7781408318996164</v>
      </c>
      <c r="F507" s="211">
        <v>2.9988455945273155E-18</v>
      </c>
      <c r="G507" s="211">
        <v>7.0248369481356807</v>
      </c>
      <c r="H507" s="211">
        <v>11.066068673154907</v>
      </c>
    </row>
    <row r="508" spans="1:8">
      <c r="A508" s="188" t="s">
        <v>105</v>
      </c>
      <c r="B508" s="188" t="s">
        <v>718</v>
      </c>
      <c r="C508" s="211">
        <v>7.4745765815150698</v>
      </c>
      <c r="D508" s="211">
        <v>0.87546306021736775</v>
      </c>
      <c r="E508" s="211">
        <v>8.537854903505826</v>
      </c>
      <c r="F508" s="211">
        <v>2.3219293190503496E-17</v>
      </c>
      <c r="G508" s="211">
        <v>5.7578789188958854</v>
      </c>
      <c r="H508" s="211">
        <v>9.1912742441342541</v>
      </c>
    </row>
    <row r="509" spans="1:8">
      <c r="A509" s="188" t="s">
        <v>105</v>
      </c>
      <c r="B509" s="188" t="s">
        <v>719</v>
      </c>
      <c r="C509" s="211">
        <v>4.6678141476196133</v>
      </c>
      <c r="D509" s="211">
        <v>0.9304269105630204</v>
      </c>
      <c r="E509" s="211">
        <v>5.0168520435366846</v>
      </c>
      <c r="F509" s="211">
        <v>5.6169492839296874E-7</v>
      </c>
      <c r="G509" s="211">
        <v>2.8433377360107168</v>
      </c>
      <c r="H509" s="211">
        <v>6.4922905592285094</v>
      </c>
    </row>
    <row r="510" spans="1:8">
      <c r="A510" s="188" t="s">
        <v>105</v>
      </c>
      <c r="B510" s="188" t="s">
        <v>720</v>
      </c>
      <c r="C510" s="212" t="s">
        <v>721</v>
      </c>
      <c r="D510" s="213" t="s">
        <v>722</v>
      </c>
      <c r="E510" s="213" t="s">
        <v>722</v>
      </c>
      <c r="F510" s="213" t="s">
        <v>722</v>
      </c>
      <c r="G510" s="213" t="s">
        <v>722</v>
      </c>
      <c r="H510" s="213" t="s">
        <v>722</v>
      </c>
    </row>
    <row r="511" spans="1:8">
      <c r="A511" s="188" t="s">
        <v>105</v>
      </c>
      <c r="B511" s="188" t="s">
        <v>74</v>
      </c>
      <c r="C511" s="211">
        <v>-1.1290949617435431</v>
      </c>
      <c r="D511" s="211">
        <v>0.28711153177370868</v>
      </c>
      <c r="E511" s="211">
        <v>-3.9326005290287553</v>
      </c>
      <c r="F511" s="211">
        <v>8.6291143500745227E-5</v>
      </c>
      <c r="G511" s="211">
        <v>-1.6920926687907849</v>
      </c>
      <c r="H511" s="211">
        <v>-0.56609725469630123</v>
      </c>
    </row>
    <row r="512" spans="1:8">
      <c r="A512" s="188" t="s">
        <v>105</v>
      </c>
      <c r="B512" s="188" t="s">
        <v>773</v>
      </c>
      <c r="C512" s="211">
        <v>-0.21081075210793179</v>
      </c>
      <c r="D512" s="211">
        <v>8.6007358605509968E-3</v>
      </c>
      <c r="E512" s="211">
        <v>-24.510780882698381</v>
      </c>
      <c r="F512" s="211">
        <v>3.2356987718267261E-119</v>
      </c>
      <c r="G512" s="211">
        <v>-0.22767595615771424</v>
      </c>
      <c r="H512" s="211">
        <v>-0.19394554805814934</v>
      </c>
    </row>
    <row r="513" spans="1:8">
      <c r="A513" s="188" t="s">
        <v>105</v>
      </c>
      <c r="B513" s="188" t="s">
        <v>723</v>
      </c>
      <c r="C513" s="211">
        <v>-0.35768592544280731</v>
      </c>
      <c r="D513" s="211">
        <v>0.42152400866636719</v>
      </c>
      <c r="E513" s="211">
        <v>-0.8485540991472037</v>
      </c>
      <c r="F513" s="211">
        <v>0.39620976496420213</v>
      </c>
      <c r="G513" s="211">
        <v>-1.1842533881930373</v>
      </c>
      <c r="H513" s="211">
        <v>0.46888153730742277</v>
      </c>
    </row>
    <row r="514" spans="1:8">
      <c r="A514" s="188" t="s">
        <v>105</v>
      </c>
      <c r="B514" s="188" t="s">
        <v>724</v>
      </c>
      <c r="C514" s="211">
        <v>-1.3684663568518369</v>
      </c>
      <c r="D514" s="211">
        <v>0.41290740563551653</v>
      </c>
      <c r="E514" s="211">
        <v>-3.314220908064351</v>
      </c>
      <c r="F514" s="211">
        <v>9.3194827738696457E-4</v>
      </c>
      <c r="G514" s="211">
        <v>-2.178137501579116</v>
      </c>
      <c r="H514" s="211">
        <v>-0.55879521212455807</v>
      </c>
    </row>
    <row r="515" spans="1:8">
      <c r="A515" s="188" t="s">
        <v>105</v>
      </c>
      <c r="B515" s="188" t="s">
        <v>725</v>
      </c>
      <c r="C515" s="212" t="s">
        <v>721</v>
      </c>
      <c r="D515" s="213" t="s">
        <v>722</v>
      </c>
      <c r="E515" s="213" t="s">
        <v>722</v>
      </c>
      <c r="F515" s="213" t="s">
        <v>722</v>
      </c>
      <c r="G515" s="213" t="s">
        <v>722</v>
      </c>
      <c r="H515" s="213" t="s">
        <v>722</v>
      </c>
    </row>
    <row r="516" spans="1:8">
      <c r="A516" s="188" t="s">
        <v>105</v>
      </c>
      <c r="B516" s="188" t="s">
        <v>770</v>
      </c>
      <c r="C516" s="211">
        <v>-0.78399021456144058</v>
      </c>
      <c r="D516" s="211">
        <v>0.48737151139453261</v>
      </c>
      <c r="E516" s="211">
        <v>-1.6086090307539371</v>
      </c>
      <c r="F516" s="211">
        <v>0.10782667473600771</v>
      </c>
      <c r="G516" s="211">
        <v>-1.7396782069599295</v>
      </c>
      <c r="H516" s="211">
        <v>0.1716977778370482</v>
      </c>
    </row>
    <row r="517" spans="1:8">
      <c r="A517" s="188" t="s">
        <v>105</v>
      </c>
      <c r="B517" s="188" t="s">
        <v>771</v>
      </c>
      <c r="C517" s="211">
        <v>8.6189304159171556</v>
      </c>
      <c r="D517" s="211">
        <v>1.4252715933090083</v>
      </c>
      <c r="E517" s="211">
        <v>6.0472196712395396</v>
      </c>
      <c r="F517" s="211">
        <v>1.6917872445179378E-9</v>
      </c>
      <c r="G517" s="211">
        <v>5.8241118518722121</v>
      </c>
      <c r="H517" s="211">
        <v>11.413748979962099</v>
      </c>
    </row>
    <row r="518" spans="1:8">
      <c r="A518" s="188" t="s">
        <v>106</v>
      </c>
      <c r="B518" s="188" t="s">
        <v>709</v>
      </c>
      <c r="C518" s="211">
        <v>25.736458215068833</v>
      </c>
      <c r="D518" s="211">
        <v>1.4181313978827488</v>
      </c>
      <c r="E518" s="211">
        <v>18.148147804563823</v>
      </c>
      <c r="F518" s="211">
        <v>2.6455885916952685E-69</v>
      </c>
      <c r="G518" s="211">
        <v>22.955646121927629</v>
      </c>
      <c r="H518" s="211">
        <v>28.517270308210037</v>
      </c>
    </row>
    <row r="519" spans="1:8">
      <c r="A519" s="188" t="s">
        <v>106</v>
      </c>
      <c r="B519" s="188" t="s">
        <v>710</v>
      </c>
      <c r="C519" s="211">
        <v>-6.3352459520752458</v>
      </c>
      <c r="D519" s="211">
        <v>1.2980474761943244</v>
      </c>
      <c r="E519" s="211">
        <v>-4.8805964868474714</v>
      </c>
      <c r="F519" s="211">
        <v>1.1231880398013726E-6</v>
      </c>
      <c r="G519" s="211">
        <v>-8.8805856326307442</v>
      </c>
      <c r="H519" s="211">
        <v>-3.7899062715197469</v>
      </c>
    </row>
    <row r="520" spans="1:8">
      <c r="A520" s="188" t="s">
        <v>106</v>
      </c>
      <c r="B520" s="188" t="s">
        <v>711</v>
      </c>
      <c r="C520" s="211">
        <v>-3.8764066961544947</v>
      </c>
      <c r="D520" s="211">
        <v>1.3049074717950504</v>
      </c>
      <c r="E520" s="211">
        <v>-2.9706372137037822</v>
      </c>
      <c r="F520" s="211">
        <v>2.9996997986415606E-3</v>
      </c>
      <c r="G520" s="211">
        <v>-6.435198133545696</v>
      </c>
      <c r="H520" s="211">
        <v>-1.317615258763293</v>
      </c>
    </row>
    <row r="521" spans="1:8">
      <c r="A521" s="188" t="s">
        <v>106</v>
      </c>
      <c r="B521" s="188" t="s">
        <v>712</v>
      </c>
      <c r="C521" s="211">
        <v>3.4351550623324822</v>
      </c>
      <c r="D521" s="211">
        <v>0.880247065940158</v>
      </c>
      <c r="E521" s="211">
        <v>3.9024896477939697</v>
      </c>
      <c r="F521" s="211">
        <v>9.7684221015594479E-5</v>
      </c>
      <c r="G521" s="211">
        <v>1.7090796862615547</v>
      </c>
      <c r="H521" s="211">
        <v>5.1612304384034093</v>
      </c>
    </row>
    <row r="522" spans="1:8">
      <c r="A522" s="188" t="s">
        <v>106</v>
      </c>
      <c r="B522" s="188" t="s">
        <v>713</v>
      </c>
      <c r="C522" s="211">
        <v>-12.321703436189566</v>
      </c>
      <c r="D522" s="211">
        <v>0.86840323147005638</v>
      </c>
      <c r="E522" s="211">
        <v>-14.188919374851997</v>
      </c>
      <c r="F522" s="211">
        <v>4.9416107112354336E-44</v>
      </c>
      <c r="G522" s="211">
        <v>-14.02455425198858</v>
      </c>
      <c r="H522" s="211">
        <v>-10.618852620390552</v>
      </c>
    </row>
    <row r="523" spans="1:8">
      <c r="A523" s="188" t="s">
        <v>106</v>
      </c>
      <c r="B523" s="188" t="s">
        <v>714</v>
      </c>
      <c r="C523" s="211">
        <v>-5.1887204027054272</v>
      </c>
      <c r="D523" s="211">
        <v>2.9475573867573597</v>
      </c>
      <c r="E523" s="211">
        <v>-1.7603458463665727</v>
      </c>
      <c r="F523" s="211">
        <v>7.8469572455415068E-2</v>
      </c>
      <c r="G523" s="211">
        <v>-10.968582013949614</v>
      </c>
      <c r="H523" s="211">
        <v>0.59114120853875984</v>
      </c>
    </row>
    <row r="524" spans="1:8">
      <c r="A524" s="188" t="s">
        <v>106</v>
      </c>
      <c r="B524" s="188" t="s">
        <v>715</v>
      </c>
      <c r="C524" s="211">
        <v>-3.4615875319467642</v>
      </c>
      <c r="D524" s="211">
        <v>2.1573252456781136</v>
      </c>
      <c r="E524" s="211">
        <v>-1.604573783615405</v>
      </c>
      <c r="F524" s="211">
        <v>0.10871200302893869</v>
      </c>
      <c r="G524" s="211">
        <v>-7.6918839212497021</v>
      </c>
      <c r="H524" s="211">
        <v>0.76870885735617422</v>
      </c>
    </row>
    <row r="525" spans="1:8">
      <c r="A525" s="188" t="s">
        <v>106</v>
      </c>
      <c r="B525" s="188" t="s">
        <v>716</v>
      </c>
      <c r="C525" s="211">
        <v>-8.300227113100588</v>
      </c>
      <c r="D525" s="211">
        <v>0.82223116727590873</v>
      </c>
      <c r="E525" s="211">
        <v>-10.094760991120829</v>
      </c>
      <c r="F525" s="211">
        <v>1.6087943872652862E-23</v>
      </c>
      <c r="G525" s="211">
        <v>-9.9125391856857696</v>
      </c>
      <c r="H525" s="211">
        <v>-6.6879150405154055</v>
      </c>
    </row>
    <row r="526" spans="1:8">
      <c r="A526" s="188" t="s">
        <v>106</v>
      </c>
      <c r="B526" s="188" t="s">
        <v>717</v>
      </c>
      <c r="C526" s="211">
        <v>10.964819977703621</v>
      </c>
      <c r="D526" s="211">
        <v>1.136976112473667</v>
      </c>
      <c r="E526" s="211">
        <v>9.643843751341409</v>
      </c>
      <c r="F526" s="211">
        <v>1.2203944014739088E-21</v>
      </c>
      <c r="G526" s="211">
        <v>8.7353249338029997</v>
      </c>
      <c r="H526" s="211">
        <v>13.194315021604243</v>
      </c>
    </row>
    <row r="527" spans="1:8">
      <c r="A527" s="188" t="s">
        <v>106</v>
      </c>
      <c r="B527" s="188" t="s">
        <v>718</v>
      </c>
      <c r="C527" s="211">
        <v>5.8593686490476058</v>
      </c>
      <c r="D527" s="211">
        <v>0.96566098007788603</v>
      </c>
      <c r="E527" s="211">
        <v>6.0677284988516513</v>
      </c>
      <c r="F527" s="211">
        <v>1.4912444042746887E-9</v>
      </c>
      <c r="G527" s="211">
        <v>3.9658052350478004</v>
      </c>
      <c r="H527" s="211">
        <v>7.7529320630474112</v>
      </c>
    </row>
    <row r="528" spans="1:8">
      <c r="A528" s="188" t="s">
        <v>106</v>
      </c>
      <c r="B528" s="188" t="s">
        <v>719</v>
      </c>
      <c r="C528" s="211">
        <v>2.9483633216972058</v>
      </c>
      <c r="D528" s="211">
        <v>1.0268384557984842</v>
      </c>
      <c r="E528" s="211">
        <v>2.8713020096277133</v>
      </c>
      <c r="F528" s="211">
        <v>4.1217184035638897E-3</v>
      </c>
      <c r="G528" s="211">
        <v>0.93483707169667185</v>
      </c>
      <c r="H528" s="211">
        <v>4.96188957169774</v>
      </c>
    </row>
    <row r="529" spans="1:8">
      <c r="A529" s="188" t="s">
        <v>106</v>
      </c>
      <c r="B529" s="188" t="s">
        <v>720</v>
      </c>
      <c r="C529" s="212" t="s">
        <v>721</v>
      </c>
      <c r="D529" s="213" t="s">
        <v>722</v>
      </c>
      <c r="E529" s="213" t="s">
        <v>722</v>
      </c>
      <c r="F529" s="213" t="s">
        <v>722</v>
      </c>
      <c r="G529" s="213" t="s">
        <v>722</v>
      </c>
      <c r="H529" s="213" t="s">
        <v>722</v>
      </c>
    </row>
    <row r="530" spans="1:8">
      <c r="A530" s="188" t="s">
        <v>106</v>
      </c>
      <c r="B530" s="188" t="s">
        <v>74</v>
      </c>
      <c r="C530" s="211">
        <v>-1.054566960155966</v>
      </c>
      <c r="D530" s="211">
        <v>0.31570051269535176</v>
      </c>
      <c r="E530" s="211">
        <v>-3.3404030647666825</v>
      </c>
      <c r="F530" s="211">
        <v>8.486689573635913E-4</v>
      </c>
      <c r="G530" s="211">
        <v>-1.6736237025881635</v>
      </c>
      <c r="H530" s="211">
        <v>-0.43551021772376852</v>
      </c>
    </row>
    <row r="531" spans="1:8">
      <c r="A531" s="188" t="s">
        <v>106</v>
      </c>
      <c r="B531" s="188" t="s">
        <v>773</v>
      </c>
      <c r="C531" s="211">
        <v>-0.22690716376102027</v>
      </c>
      <c r="D531" s="211">
        <v>9.3951132694456325E-3</v>
      </c>
      <c r="E531" s="211">
        <v>-24.15161555305114</v>
      </c>
      <c r="F531" s="211">
        <v>3.5219178438761203E-116</v>
      </c>
      <c r="G531" s="211">
        <v>-0.24533002967817835</v>
      </c>
      <c r="H531" s="211">
        <v>-0.20848429784386219</v>
      </c>
    </row>
    <row r="532" spans="1:8">
      <c r="A532" s="188" t="s">
        <v>106</v>
      </c>
      <c r="B532" s="188" t="s">
        <v>723</v>
      </c>
      <c r="C532" s="211">
        <v>0.97357224274795684</v>
      </c>
      <c r="D532" s="211">
        <v>0.46583532648315423</v>
      </c>
      <c r="E532" s="211">
        <v>2.0899493606420672</v>
      </c>
      <c r="F532" s="211">
        <v>3.6721615459318853E-2</v>
      </c>
      <c r="G532" s="211">
        <v>6.0116330812890244E-2</v>
      </c>
      <c r="H532" s="211">
        <v>1.8870281546830234</v>
      </c>
    </row>
    <row r="533" spans="1:8">
      <c r="A533" s="188" t="s">
        <v>106</v>
      </c>
      <c r="B533" s="188" t="s">
        <v>724</v>
      </c>
      <c r="C533" s="211">
        <v>-1.2934197588389387</v>
      </c>
      <c r="D533" s="211">
        <v>0.4537136625914327</v>
      </c>
      <c r="E533" s="211">
        <v>-2.850740159446461</v>
      </c>
      <c r="F533" s="211">
        <v>4.3969689399657478E-3</v>
      </c>
      <c r="G533" s="211">
        <v>-2.1831063151350159</v>
      </c>
      <c r="H533" s="211">
        <v>-0.40373320254286155</v>
      </c>
    </row>
    <row r="534" spans="1:8">
      <c r="A534" s="188" t="s">
        <v>106</v>
      </c>
      <c r="B534" s="188" t="s">
        <v>725</v>
      </c>
      <c r="C534" s="212" t="s">
        <v>721</v>
      </c>
      <c r="D534" s="213" t="s">
        <v>722</v>
      </c>
      <c r="E534" s="213" t="s">
        <v>722</v>
      </c>
      <c r="F534" s="213" t="s">
        <v>722</v>
      </c>
      <c r="G534" s="213" t="s">
        <v>722</v>
      </c>
      <c r="H534" s="213" t="s">
        <v>722</v>
      </c>
    </row>
    <row r="535" spans="1:8">
      <c r="A535" s="188" t="s">
        <v>106</v>
      </c>
      <c r="B535" s="188" t="s">
        <v>770</v>
      </c>
      <c r="C535" s="211">
        <v>-0.55954577313987608</v>
      </c>
      <c r="D535" s="211">
        <v>0.53635630076446283</v>
      </c>
      <c r="E535" s="211">
        <v>-1.0432352008214718</v>
      </c>
      <c r="F535" s="211">
        <v>0.29693869186793298</v>
      </c>
      <c r="G535" s="211">
        <v>-1.6112861757747086</v>
      </c>
      <c r="H535" s="211">
        <v>0.49219462949495635</v>
      </c>
    </row>
    <row r="536" spans="1:8">
      <c r="A536" s="188" t="s">
        <v>106</v>
      </c>
      <c r="B536" s="188" t="s">
        <v>771</v>
      </c>
      <c r="C536" s="211">
        <v>7.8967377427619994</v>
      </c>
      <c r="D536" s="211">
        <v>1.5701532087290044</v>
      </c>
      <c r="E536" s="211">
        <v>5.0292784798715218</v>
      </c>
      <c r="F536" s="211">
        <v>5.2668768271350685E-7</v>
      </c>
      <c r="G536" s="211">
        <v>4.8178262699345078</v>
      </c>
      <c r="H536" s="211">
        <v>10.97564921558949</v>
      </c>
    </row>
    <row r="537" spans="1:8" ht="24">
      <c r="A537" s="188" t="s">
        <v>107</v>
      </c>
      <c r="B537" s="188" t="s">
        <v>709</v>
      </c>
      <c r="C537" s="211">
        <v>26.96963678575203</v>
      </c>
      <c r="D537" s="211">
        <v>1.3892434347137914</v>
      </c>
      <c r="E537" s="211">
        <v>19.41318282444016</v>
      </c>
      <c r="F537" s="211">
        <v>2.2414574788517713E-78</v>
      </c>
      <c r="G537" s="211">
        <v>24.245467986097363</v>
      </c>
      <c r="H537" s="211">
        <v>29.693805585406697</v>
      </c>
    </row>
    <row r="538" spans="1:8" ht="24">
      <c r="A538" s="188" t="s">
        <v>107</v>
      </c>
      <c r="B538" s="188" t="s">
        <v>710</v>
      </c>
      <c r="C538" s="211">
        <v>-4.6051658107072315</v>
      </c>
      <c r="D538" s="211">
        <v>1.2715393976749714</v>
      </c>
      <c r="E538" s="211">
        <v>-3.6217248314349093</v>
      </c>
      <c r="F538" s="211">
        <v>2.9839150992446529E-4</v>
      </c>
      <c r="G538" s="211">
        <v>-7.0985286498783715</v>
      </c>
      <c r="H538" s="211">
        <v>-2.111802971536092</v>
      </c>
    </row>
    <row r="539" spans="1:8" ht="24">
      <c r="A539" s="188" t="s">
        <v>107</v>
      </c>
      <c r="B539" s="188" t="s">
        <v>711</v>
      </c>
      <c r="C539" s="211">
        <v>-1.9868246518068016</v>
      </c>
      <c r="D539" s="211">
        <v>1.2782457454664578</v>
      </c>
      <c r="E539" s="211">
        <v>-1.55433699572516</v>
      </c>
      <c r="F539" s="211">
        <v>0.12022897982249159</v>
      </c>
      <c r="G539" s="211">
        <v>-4.4933379748720501</v>
      </c>
      <c r="H539" s="211">
        <v>0.51968867125844698</v>
      </c>
    </row>
    <row r="540" spans="1:8" ht="24">
      <c r="A540" s="188" t="s">
        <v>107</v>
      </c>
      <c r="B540" s="188" t="s">
        <v>712</v>
      </c>
      <c r="C540" s="211">
        <v>3.1387562113267817</v>
      </c>
      <c r="D540" s="211">
        <v>0.8622116127508157</v>
      </c>
      <c r="E540" s="211">
        <v>3.6403548327455675</v>
      </c>
      <c r="F540" s="211">
        <v>2.7771311637615385E-4</v>
      </c>
      <c r="G540" s="211">
        <v>1.4480446229437132</v>
      </c>
      <c r="H540" s="211">
        <v>4.8294677997098505</v>
      </c>
    </row>
    <row r="541" spans="1:8" ht="24">
      <c r="A541" s="188" t="s">
        <v>107</v>
      </c>
      <c r="B541" s="188" t="s">
        <v>713</v>
      </c>
      <c r="C541" s="211">
        <v>-10.988188530683738</v>
      </c>
      <c r="D541" s="211">
        <v>0.85068998769583326</v>
      </c>
      <c r="E541" s="211">
        <v>-12.916795412681637</v>
      </c>
      <c r="F541" s="211">
        <v>5.1958060498312039E-37</v>
      </c>
      <c r="G541" s="211">
        <v>-12.656307353312569</v>
      </c>
      <c r="H541" s="211">
        <v>-9.3200697080549073</v>
      </c>
    </row>
    <row r="542" spans="1:8" ht="24">
      <c r="A542" s="188" t="s">
        <v>107</v>
      </c>
      <c r="B542" s="188" t="s">
        <v>714</v>
      </c>
      <c r="C542" s="211">
        <v>-5.1377732076255409</v>
      </c>
      <c r="D542" s="211">
        <v>2.8873711976193621</v>
      </c>
      <c r="E542" s="211">
        <v>-1.7793947698382653</v>
      </c>
      <c r="F542" s="211">
        <v>7.5294939039819334E-2</v>
      </c>
      <c r="G542" s="211">
        <v>-10.799622191779038</v>
      </c>
      <c r="H542" s="211">
        <v>0.52407577652795634</v>
      </c>
    </row>
    <row r="543" spans="1:8" ht="24">
      <c r="A543" s="188" t="s">
        <v>107</v>
      </c>
      <c r="B543" s="188" t="s">
        <v>715</v>
      </c>
      <c r="C543" s="211">
        <v>-2.1554519654753954</v>
      </c>
      <c r="D543" s="211">
        <v>2.1133896200915308</v>
      </c>
      <c r="E543" s="211">
        <v>-1.0199027879118869</v>
      </c>
      <c r="F543" s="211">
        <v>0.30787196664640804</v>
      </c>
      <c r="G543" s="211">
        <v>-6.2995997229585674</v>
      </c>
      <c r="H543" s="211">
        <v>1.9886957920077761</v>
      </c>
    </row>
    <row r="544" spans="1:8" ht="24">
      <c r="A544" s="188" t="s">
        <v>107</v>
      </c>
      <c r="B544" s="188" t="s">
        <v>716</v>
      </c>
      <c r="C544" s="211">
        <v>-7.3822385385665461</v>
      </c>
      <c r="D544" s="211">
        <v>0.80540103701679866</v>
      </c>
      <c r="E544" s="211">
        <v>-9.1659163562916675</v>
      </c>
      <c r="F544" s="211">
        <v>9.8717137885414079E-20</v>
      </c>
      <c r="G544" s="211">
        <v>-8.9615502138473353</v>
      </c>
      <c r="H544" s="211">
        <v>-5.802926863285756</v>
      </c>
    </row>
    <row r="545" spans="1:8" ht="24">
      <c r="A545" s="188" t="s">
        <v>107</v>
      </c>
      <c r="B545" s="188" t="s">
        <v>717</v>
      </c>
      <c r="C545" s="211">
        <v>10.15010257260729</v>
      </c>
      <c r="D545" s="211">
        <v>1.1137531795634217</v>
      </c>
      <c r="E545" s="211">
        <v>9.1134218593979792</v>
      </c>
      <c r="F545" s="211">
        <v>1.5793033000571052E-19</v>
      </c>
      <c r="G545" s="211">
        <v>7.9661428816925559</v>
      </c>
      <c r="H545" s="211">
        <v>12.334062263522023</v>
      </c>
    </row>
    <row r="546" spans="1:8" ht="24">
      <c r="A546" s="188" t="s">
        <v>107</v>
      </c>
      <c r="B546" s="188" t="s">
        <v>718</v>
      </c>
      <c r="C546" s="211">
        <v>8.625585631757124</v>
      </c>
      <c r="D546" s="211">
        <v>0.94590743440622249</v>
      </c>
      <c r="E546" s="211">
        <v>9.1188474876209114</v>
      </c>
      <c r="F546" s="211">
        <v>1.5046066283819875E-19</v>
      </c>
      <c r="G546" s="211">
        <v>6.7707548254472902</v>
      </c>
      <c r="H546" s="211">
        <v>10.480416438066957</v>
      </c>
    </row>
    <row r="547" spans="1:8" ht="24">
      <c r="A547" s="188" t="s">
        <v>107</v>
      </c>
      <c r="B547" s="188" t="s">
        <v>719</v>
      </c>
      <c r="C547" s="211">
        <v>3.6323814481248071</v>
      </c>
      <c r="D547" s="211">
        <v>1.0061491202598611</v>
      </c>
      <c r="E547" s="211">
        <v>3.6101820048171991</v>
      </c>
      <c r="F547" s="211">
        <v>3.1191836887592558E-4</v>
      </c>
      <c r="G547" s="211">
        <v>1.659422661548585</v>
      </c>
      <c r="H547" s="211">
        <v>5.6053402347010293</v>
      </c>
    </row>
    <row r="548" spans="1:8" ht="24">
      <c r="A548" s="188" t="s">
        <v>107</v>
      </c>
      <c r="B548" s="188" t="s">
        <v>720</v>
      </c>
      <c r="C548" s="212" t="s">
        <v>721</v>
      </c>
      <c r="D548" s="213" t="s">
        <v>722</v>
      </c>
      <c r="E548" s="213" t="s">
        <v>722</v>
      </c>
      <c r="F548" s="213" t="s">
        <v>722</v>
      </c>
      <c r="G548" s="213" t="s">
        <v>722</v>
      </c>
      <c r="H548" s="213" t="s">
        <v>722</v>
      </c>
    </row>
    <row r="549" spans="1:8" ht="24">
      <c r="A549" s="188" t="s">
        <v>107</v>
      </c>
      <c r="B549" s="188" t="s">
        <v>74</v>
      </c>
      <c r="C549" s="211">
        <v>-1.4166118138849146</v>
      </c>
      <c r="D549" s="211">
        <v>0.30941298455576954</v>
      </c>
      <c r="E549" s="211">
        <v>-4.5783851505739896</v>
      </c>
      <c r="F549" s="211">
        <v>4.9121591449742253E-6</v>
      </c>
      <c r="G549" s="211">
        <v>-2.0233400356443427</v>
      </c>
      <c r="H549" s="211">
        <v>-0.80988359212548666</v>
      </c>
    </row>
    <row r="550" spans="1:8" ht="24">
      <c r="A550" s="188" t="s">
        <v>107</v>
      </c>
      <c r="B550" s="188" t="s">
        <v>773</v>
      </c>
      <c r="C550" s="211">
        <v>-0.21856854450948224</v>
      </c>
      <c r="D550" s="211">
        <v>9.2220101707391408E-3</v>
      </c>
      <c r="E550" s="211">
        <v>-23.700748585485897</v>
      </c>
      <c r="F550" s="211">
        <v>2.5170872218511459E-112</v>
      </c>
      <c r="G550" s="211">
        <v>-0.23665199320499558</v>
      </c>
      <c r="H550" s="211">
        <v>-0.20048509581396889</v>
      </c>
    </row>
    <row r="551" spans="1:8" ht="24">
      <c r="A551" s="188" t="s">
        <v>107</v>
      </c>
      <c r="B551" s="188" t="s">
        <v>723</v>
      </c>
      <c r="C551" s="211">
        <v>0.86359689635481085</v>
      </c>
      <c r="D551" s="211">
        <v>0.45700488250133231</v>
      </c>
      <c r="E551" s="211">
        <v>1.8896885556847267</v>
      </c>
      <c r="F551" s="211">
        <v>5.8913719970590257E-2</v>
      </c>
      <c r="G551" s="211">
        <v>-3.2544421352016968E-2</v>
      </c>
      <c r="H551" s="211">
        <v>1.7597382140616387</v>
      </c>
    </row>
    <row r="552" spans="1:8" ht="24">
      <c r="A552" s="188" t="s">
        <v>107</v>
      </c>
      <c r="B552" s="188" t="s">
        <v>724</v>
      </c>
      <c r="C552" s="211">
        <v>-0.90956988587896581</v>
      </c>
      <c r="D552" s="211">
        <v>0.4448746958591166</v>
      </c>
      <c r="E552" s="211">
        <v>-2.044552981649038</v>
      </c>
      <c r="F552" s="211">
        <v>4.1002123322839146E-2</v>
      </c>
      <c r="G552" s="211">
        <v>-1.7819251088244248</v>
      </c>
      <c r="H552" s="211">
        <v>-3.7214662933506892E-2</v>
      </c>
    </row>
    <row r="553" spans="1:8" ht="24">
      <c r="A553" s="188" t="s">
        <v>107</v>
      </c>
      <c r="B553" s="188" t="s">
        <v>725</v>
      </c>
      <c r="C553" s="212" t="s">
        <v>721</v>
      </c>
      <c r="D553" s="213" t="s">
        <v>722</v>
      </c>
      <c r="E553" s="213" t="s">
        <v>722</v>
      </c>
      <c r="F553" s="213" t="s">
        <v>722</v>
      </c>
      <c r="G553" s="213" t="s">
        <v>722</v>
      </c>
      <c r="H553" s="213" t="s">
        <v>722</v>
      </c>
    </row>
    <row r="554" spans="1:8" ht="24">
      <c r="A554" s="188" t="s">
        <v>107</v>
      </c>
      <c r="B554" s="188" t="s">
        <v>770</v>
      </c>
      <c r="C554" s="211">
        <v>0.41639668652639689</v>
      </c>
      <c r="D554" s="211">
        <v>0.52601178554737571</v>
      </c>
      <c r="E554" s="211">
        <v>0.79161094478726979</v>
      </c>
      <c r="F554" s="211">
        <v>0.42866168391629922</v>
      </c>
      <c r="G554" s="211">
        <v>-0.61506033434771246</v>
      </c>
      <c r="H554" s="211">
        <v>1.4478537074005062</v>
      </c>
    </row>
    <row r="555" spans="1:8" ht="24">
      <c r="A555" s="188" t="s">
        <v>107</v>
      </c>
      <c r="B555" s="188" t="s">
        <v>771</v>
      </c>
      <c r="C555" s="211">
        <v>4.5387648269983014</v>
      </c>
      <c r="D555" s="211">
        <v>1.5412385882781068</v>
      </c>
      <c r="E555" s="211">
        <v>2.9448813840490931</v>
      </c>
      <c r="F555" s="211">
        <v>3.2602083360834919E-3</v>
      </c>
      <c r="G555" s="211">
        <v>1.5165485831792276</v>
      </c>
      <c r="H555" s="211">
        <v>7.560981070817375</v>
      </c>
    </row>
    <row r="556" spans="1:8">
      <c r="A556" s="188" t="s">
        <v>108</v>
      </c>
      <c r="B556" s="188" t="s">
        <v>709</v>
      </c>
      <c r="C556" s="211">
        <v>45.204970091013323</v>
      </c>
      <c r="D556" s="211">
        <v>5.3676175951201737</v>
      </c>
      <c r="E556" s="211">
        <v>8.4217940808805398</v>
      </c>
      <c r="F556" s="211">
        <v>6.1091930296312076E-17</v>
      </c>
      <c r="G556" s="211">
        <v>34.67962135341611</v>
      </c>
      <c r="H556" s="211">
        <v>55.730318828610535</v>
      </c>
    </row>
    <row r="557" spans="1:8">
      <c r="A557" s="188" t="s">
        <v>108</v>
      </c>
      <c r="B557" s="188" t="s">
        <v>710</v>
      </c>
      <c r="C557" s="211">
        <v>-10.797801268486568</v>
      </c>
      <c r="D557" s="211">
        <v>4.9080050012944563</v>
      </c>
      <c r="E557" s="211">
        <v>-2.2000387663905627</v>
      </c>
      <c r="F557" s="211">
        <v>2.7893828099952663E-2</v>
      </c>
      <c r="G557" s="211">
        <v>-20.421896750150413</v>
      </c>
      <c r="H557" s="211">
        <v>-1.173705786822723</v>
      </c>
    </row>
    <row r="558" spans="1:8">
      <c r="A558" s="188" t="s">
        <v>108</v>
      </c>
      <c r="B558" s="188" t="s">
        <v>711</v>
      </c>
      <c r="C558" s="211">
        <v>-3.7399548139481964</v>
      </c>
      <c r="D558" s="211">
        <v>4.9339360422118688</v>
      </c>
      <c r="E558" s="211">
        <v>-0.75800634259368826</v>
      </c>
      <c r="F558" s="211">
        <v>0.44851745069420557</v>
      </c>
      <c r="G558" s="211">
        <v>-13.414898412853628</v>
      </c>
      <c r="H558" s="211">
        <v>5.934988784957234</v>
      </c>
    </row>
    <row r="559" spans="1:8">
      <c r="A559" s="188" t="s">
        <v>108</v>
      </c>
      <c r="B559" s="188" t="s">
        <v>712</v>
      </c>
      <c r="C559" s="211">
        <v>-5.7802049800912538</v>
      </c>
      <c r="D559" s="211">
        <v>3.3277023645352433</v>
      </c>
      <c r="E559" s="211">
        <v>-1.7369957847472739</v>
      </c>
      <c r="F559" s="211">
        <v>8.2509046120883459E-2</v>
      </c>
      <c r="G559" s="211">
        <v>-12.305488732328474</v>
      </c>
      <c r="H559" s="211">
        <v>0.74507877214596541</v>
      </c>
    </row>
    <row r="560" spans="1:8">
      <c r="A560" s="188" t="s">
        <v>108</v>
      </c>
      <c r="B560" s="188" t="s">
        <v>713</v>
      </c>
      <c r="C560" s="211">
        <v>-18.749284271407252</v>
      </c>
      <c r="D560" s="211">
        <v>3.2825686938886278</v>
      </c>
      <c r="E560" s="211">
        <v>-5.7117720967466781</v>
      </c>
      <c r="F560" s="211">
        <v>1.2481710994726978E-8</v>
      </c>
      <c r="G560" s="211">
        <v>-25.186065514860061</v>
      </c>
      <c r="H560" s="211">
        <v>-12.312503027954444</v>
      </c>
    </row>
    <row r="561" spans="1:8">
      <c r="A561" s="188" t="s">
        <v>108</v>
      </c>
      <c r="B561" s="188" t="s">
        <v>714</v>
      </c>
      <c r="C561" s="211">
        <v>-15.7153120689151</v>
      </c>
      <c r="D561" s="211">
        <v>11.14421629684656</v>
      </c>
      <c r="E561" s="211">
        <v>-1.4101765122202454</v>
      </c>
      <c r="F561" s="211">
        <v>0.15860991443329997</v>
      </c>
      <c r="G561" s="211">
        <v>-37.567979635651128</v>
      </c>
      <c r="H561" s="211">
        <v>6.1373554978209235</v>
      </c>
    </row>
    <row r="562" spans="1:8">
      <c r="A562" s="188" t="s">
        <v>108</v>
      </c>
      <c r="B562" s="188" t="s">
        <v>715</v>
      </c>
      <c r="C562" s="211">
        <v>-13.198567520562703</v>
      </c>
      <c r="D562" s="211">
        <v>8.1561226915575489</v>
      </c>
      <c r="E562" s="211">
        <v>-1.6182404335609881</v>
      </c>
      <c r="F562" s="211">
        <v>0.10573485348853084</v>
      </c>
      <c r="G562" s="211">
        <v>-29.191889353570676</v>
      </c>
      <c r="H562" s="211">
        <v>2.7947543124452725</v>
      </c>
    </row>
    <row r="563" spans="1:8">
      <c r="A563" s="188" t="s">
        <v>108</v>
      </c>
      <c r="B563" s="188" t="s">
        <v>716</v>
      </c>
      <c r="C563" s="211">
        <v>-10.071278373120805</v>
      </c>
      <c r="D563" s="211">
        <v>3.1078280886085916</v>
      </c>
      <c r="E563" s="211">
        <v>-3.2406163037254179</v>
      </c>
      <c r="F563" s="211">
        <v>1.2081094396545742E-3</v>
      </c>
      <c r="G563" s="211">
        <v>-16.165411174020019</v>
      </c>
      <c r="H563" s="211">
        <v>-3.977145572221592</v>
      </c>
    </row>
    <row r="564" spans="1:8">
      <c r="A564" s="188" t="s">
        <v>108</v>
      </c>
      <c r="B564" s="188" t="s">
        <v>717</v>
      </c>
      <c r="C564" s="211">
        <v>4.7525827656634529</v>
      </c>
      <c r="D564" s="211">
        <v>4.2992181180485822</v>
      </c>
      <c r="E564" s="211">
        <v>1.105452813782952</v>
      </c>
      <c r="F564" s="211">
        <v>0.26906804370691795</v>
      </c>
      <c r="G564" s="211">
        <v>-3.6777439462461743</v>
      </c>
      <c r="H564" s="211">
        <v>13.18290947757308</v>
      </c>
    </row>
    <row r="565" spans="1:8">
      <c r="A565" s="188" t="s">
        <v>108</v>
      </c>
      <c r="B565" s="188" t="s">
        <v>718</v>
      </c>
      <c r="C565" s="211">
        <v>4.7850839320164837</v>
      </c>
      <c r="D565" s="211">
        <v>3.6511836207580126</v>
      </c>
      <c r="E565" s="211">
        <v>1.3105569122330432</v>
      </c>
      <c r="F565" s="211">
        <v>0.19012589900938226</v>
      </c>
      <c r="G565" s="211">
        <v>-2.3745134559231049</v>
      </c>
      <c r="H565" s="211">
        <v>11.944681319956073</v>
      </c>
    </row>
    <row r="566" spans="1:8">
      <c r="A566" s="188" t="s">
        <v>108</v>
      </c>
      <c r="B566" s="188" t="s">
        <v>719</v>
      </c>
      <c r="C566" s="211">
        <v>-6.6919716401223113</v>
      </c>
      <c r="D566" s="211">
        <v>3.8801418840122617</v>
      </c>
      <c r="E566" s="211">
        <v>-1.7246718909161323</v>
      </c>
      <c r="F566" s="211">
        <v>8.4708178787068045E-2</v>
      </c>
      <c r="G566" s="211">
        <v>-14.300532748818839</v>
      </c>
      <c r="H566" s="211">
        <v>0.91658946857421542</v>
      </c>
    </row>
    <row r="567" spans="1:8">
      <c r="A567" s="188" t="s">
        <v>108</v>
      </c>
      <c r="B567" s="188" t="s">
        <v>720</v>
      </c>
      <c r="C567" s="212" t="s">
        <v>721</v>
      </c>
      <c r="D567" s="213" t="s">
        <v>722</v>
      </c>
      <c r="E567" s="213" t="s">
        <v>722</v>
      </c>
      <c r="F567" s="213" t="s">
        <v>722</v>
      </c>
      <c r="G567" s="213" t="s">
        <v>722</v>
      </c>
      <c r="H567" s="213" t="s">
        <v>722</v>
      </c>
    </row>
    <row r="568" spans="1:8">
      <c r="A568" s="188" t="s">
        <v>108</v>
      </c>
      <c r="B568" s="188" t="s">
        <v>74</v>
      </c>
      <c r="C568" s="211">
        <v>-4.4518826397963824</v>
      </c>
      <c r="D568" s="211">
        <v>1.1966250607200373</v>
      </c>
      <c r="E568" s="211">
        <v>-3.7203655396600008</v>
      </c>
      <c r="F568" s="211">
        <v>2.0324316296597405E-4</v>
      </c>
      <c r="G568" s="211">
        <v>-6.7983419113505157</v>
      </c>
      <c r="H568" s="211">
        <v>-2.1054233682422487</v>
      </c>
    </row>
    <row r="569" spans="1:8">
      <c r="A569" s="188" t="s">
        <v>108</v>
      </c>
      <c r="B569" s="188" t="s">
        <v>773</v>
      </c>
      <c r="C569" s="211">
        <v>-0.1958656109857137</v>
      </c>
      <c r="D569" s="211">
        <v>3.5516994089003051E-2</v>
      </c>
      <c r="E569" s="211">
        <v>-5.5147012299207665</v>
      </c>
      <c r="F569" s="211">
        <v>3.8461778452712514E-8</v>
      </c>
      <c r="G569" s="211">
        <v>-0.26551080129096055</v>
      </c>
      <c r="H569" s="211">
        <v>-0.12622042068046685</v>
      </c>
    </row>
    <row r="570" spans="1:8">
      <c r="A570" s="188" t="s">
        <v>108</v>
      </c>
      <c r="B570" s="188" t="s">
        <v>723</v>
      </c>
      <c r="C570" s="211">
        <v>-2.9060802040657205</v>
      </c>
      <c r="D570" s="211">
        <v>1.7558229505603735</v>
      </c>
      <c r="E570" s="211">
        <v>-1.6551100457698429</v>
      </c>
      <c r="F570" s="211">
        <v>9.8025620606322583E-2</v>
      </c>
      <c r="G570" s="211">
        <v>-6.3490693046540398</v>
      </c>
      <c r="H570" s="211">
        <v>0.53690889652259843</v>
      </c>
    </row>
    <row r="571" spans="1:8">
      <c r="A571" s="188" t="s">
        <v>108</v>
      </c>
      <c r="B571" s="188" t="s">
        <v>724</v>
      </c>
      <c r="C571" s="211">
        <v>-7.245259618122577</v>
      </c>
      <c r="D571" s="211">
        <v>1.7098012295946887</v>
      </c>
      <c r="E571" s="211">
        <v>-4.2374864941698975</v>
      </c>
      <c r="F571" s="211">
        <v>2.340905422709714E-5</v>
      </c>
      <c r="G571" s="211">
        <v>-10.598004834141214</v>
      </c>
      <c r="H571" s="211">
        <v>-3.8925144021039406</v>
      </c>
    </row>
    <row r="572" spans="1:8">
      <c r="A572" s="188" t="s">
        <v>108</v>
      </c>
      <c r="B572" s="188" t="s">
        <v>725</v>
      </c>
      <c r="C572" s="212" t="s">
        <v>721</v>
      </c>
      <c r="D572" s="213" t="s">
        <v>722</v>
      </c>
      <c r="E572" s="213" t="s">
        <v>722</v>
      </c>
      <c r="F572" s="213" t="s">
        <v>722</v>
      </c>
      <c r="G572" s="213" t="s">
        <v>722</v>
      </c>
      <c r="H572" s="213" t="s">
        <v>722</v>
      </c>
    </row>
    <row r="573" spans="1:8">
      <c r="A573" s="188" t="s">
        <v>108</v>
      </c>
      <c r="B573" s="188" t="s">
        <v>770</v>
      </c>
      <c r="C573" s="211">
        <v>1.863205725344506</v>
      </c>
      <c r="D573" s="211">
        <v>2.0299490777722045</v>
      </c>
      <c r="E573" s="211">
        <v>0.9178583570132246</v>
      </c>
      <c r="F573" s="211">
        <v>0.3587801019701069</v>
      </c>
      <c r="G573" s="211">
        <v>-2.1173166543683406</v>
      </c>
      <c r="H573" s="211">
        <v>5.8437281050573526</v>
      </c>
    </row>
    <row r="574" spans="1:8">
      <c r="A574" s="188" t="s">
        <v>108</v>
      </c>
      <c r="B574" s="188" t="s">
        <v>771</v>
      </c>
      <c r="C574" s="211">
        <v>-1.9830489048081916</v>
      </c>
      <c r="D574" s="211">
        <v>5.9470657054591332</v>
      </c>
      <c r="E574" s="211">
        <v>-0.33344997399101273</v>
      </c>
      <c r="F574" s="211">
        <v>0.73882214705888627</v>
      </c>
      <c r="G574" s="211">
        <v>-13.644636081262135</v>
      </c>
      <c r="H574" s="211">
        <v>9.6785382716457509</v>
      </c>
    </row>
    <row r="575" spans="1:8">
      <c r="A575" s="188" t="s">
        <v>109</v>
      </c>
      <c r="B575" s="188" t="s">
        <v>709</v>
      </c>
      <c r="C575" s="211">
        <v>20.212224069717184</v>
      </c>
      <c r="D575" s="211">
        <v>1.1862338445871421</v>
      </c>
      <c r="E575" s="211">
        <v>17.038987853825621</v>
      </c>
      <c r="F575" s="211">
        <v>1.0028718275920713E-61</v>
      </c>
      <c r="G575" s="211">
        <v>17.886139163113853</v>
      </c>
      <c r="H575" s="211">
        <v>22.538308976320515</v>
      </c>
    </row>
    <row r="576" spans="1:8">
      <c r="A576" s="188" t="s">
        <v>109</v>
      </c>
      <c r="B576" s="188" t="s">
        <v>710</v>
      </c>
      <c r="C576" s="211">
        <v>-3.8215828099629596</v>
      </c>
      <c r="D576" s="211">
        <v>1.0863554660004691</v>
      </c>
      <c r="E576" s="211">
        <v>-3.5178014283230103</v>
      </c>
      <c r="F576" s="211">
        <v>4.427795600974108E-4</v>
      </c>
      <c r="G576" s="211">
        <v>-5.9518162914981296</v>
      </c>
      <c r="H576" s="211">
        <v>-1.6913493284277896</v>
      </c>
    </row>
    <row r="577" spans="1:8">
      <c r="A577" s="188" t="s">
        <v>109</v>
      </c>
      <c r="B577" s="188" t="s">
        <v>711</v>
      </c>
      <c r="C577" s="211">
        <v>-1.3640943918467157</v>
      </c>
      <c r="D577" s="211">
        <v>1.0921174815319683</v>
      </c>
      <c r="E577" s="211">
        <v>-1.2490363124059067</v>
      </c>
      <c r="F577" s="211">
        <v>0.21176697975215664</v>
      </c>
      <c r="G577" s="211">
        <v>-3.5056266045895583</v>
      </c>
      <c r="H577" s="211">
        <v>0.77743782089612701</v>
      </c>
    </row>
    <row r="578" spans="1:8">
      <c r="A578" s="188" t="s">
        <v>109</v>
      </c>
      <c r="B578" s="188" t="s">
        <v>712</v>
      </c>
      <c r="C578" s="211">
        <v>2.307682914997232</v>
      </c>
      <c r="D578" s="211">
        <v>0.73636632794102319</v>
      </c>
      <c r="E578" s="211">
        <v>3.1338789233475897</v>
      </c>
      <c r="F578" s="211">
        <v>1.7448213596407153E-3</v>
      </c>
      <c r="G578" s="211">
        <v>0.86374282766084887</v>
      </c>
      <c r="H578" s="211">
        <v>3.751623002333615</v>
      </c>
    </row>
    <row r="579" spans="1:8">
      <c r="A579" s="188" t="s">
        <v>109</v>
      </c>
      <c r="B579" s="188" t="s">
        <v>713</v>
      </c>
      <c r="C579" s="211">
        <v>-9.342071445256197</v>
      </c>
      <c r="D579" s="211">
        <v>0.72656998696140629</v>
      </c>
      <c r="E579" s="211">
        <v>-12.857772290217689</v>
      </c>
      <c r="F579" s="211">
        <v>1.0601494510803342E-36</v>
      </c>
      <c r="G579" s="211">
        <v>-10.766801896148126</v>
      </c>
      <c r="H579" s="211">
        <v>-7.9173409943642685</v>
      </c>
    </row>
    <row r="580" spans="1:8">
      <c r="A580" s="188" t="s">
        <v>109</v>
      </c>
      <c r="B580" s="188" t="s">
        <v>714</v>
      </c>
      <c r="C580" s="211">
        <v>-4.2446954713277725</v>
      </c>
      <c r="D580" s="211">
        <v>2.4667253574062613</v>
      </c>
      <c r="E580" s="211">
        <v>-1.7207815448863064</v>
      </c>
      <c r="F580" s="211">
        <v>8.5412352998620489E-2</v>
      </c>
      <c r="G580" s="211">
        <v>-9.0816950635923153</v>
      </c>
      <c r="H580" s="211">
        <v>0.59230412093677043</v>
      </c>
    </row>
    <row r="581" spans="1:8">
      <c r="A581" s="188" t="s">
        <v>109</v>
      </c>
      <c r="B581" s="188" t="s">
        <v>715</v>
      </c>
      <c r="C581" s="211">
        <v>-2.8799403332566866</v>
      </c>
      <c r="D581" s="211">
        <v>1.8052943716090957</v>
      </c>
      <c r="E581" s="211">
        <v>-1.5952746424893227</v>
      </c>
      <c r="F581" s="211">
        <v>0.11077533836950237</v>
      </c>
      <c r="G581" s="211">
        <v>-6.4199404849446333</v>
      </c>
      <c r="H581" s="211">
        <v>0.66005981843126027</v>
      </c>
    </row>
    <row r="582" spans="1:8">
      <c r="A582" s="188" t="s">
        <v>109</v>
      </c>
      <c r="B582" s="188" t="s">
        <v>716</v>
      </c>
      <c r="C582" s="211">
        <v>-5.9177510634317292</v>
      </c>
      <c r="D582" s="211">
        <v>0.68792591083058496</v>
      </c>
      <c r="E582" s="211">
        <v>-8.6023087228779929</v>
      </c>
      <c r="F582" s="211">
        <v>1.3452762582355013E-17</v>
      </c>
      <c r="G582" s="211">
        <v>-7.2667043792944188</v>
      </c>
      <c r="H582" s="211">
        <v>-4.5687977475690396</v>
      </c>
    </row>
    <row r="583" spans="1:8">
      <c r="A583" s="188" t="s">
        <v>109</v>
      </c>
      <c r="B583" s="188" t="s">
        <v>717</v>
      </c>
      <c r="C583" s="211">
        <v>6.5663595068911302</v>
      </c>
      <c r="D583" s="211">
        <v>0.95158030292274953</v>
      </c>
      <c r="E583" s="211">
        <v>6.9004785899022494</v>
      </c>
      <c r="F583" s="211">
        <v>6.5216833684253597E-12</v>
      </c>
      <c r="G583" s="211">
        <v>4.7004065245598889</v>
      </c>
      <c r="H583" s="211">
        <v>8.4323124892223706</v>
      </c>
    </row>
    <row r="584" spans="1:8">
      <c r="A584" s="188" t="s">
        <v>109</v>
      </c>
      <c r="B584" s="188" t="s">
        <v>718</v>
      </c>
      <c r="C584" s="211">
        <v>5.6629571214577314</v>
      </c>
      <c r="D584" s="211">
        <v>0.80816661560528613</v>
      </c>
      <c r="E584" s="211">
        <v>7.0071653692554365</v>
      </c>
      <c r="F584" s="211">
        <v>3.1038534686856687E-12</v>
      </c>
      <c r="G584" s="211">
        <v>4.0782239129440088</v>
      </c>
      <c r="H584" s="211">
        <v>7.2476903299714541</v>
      </c>
    </row>
    <row r="585" spans="1:8">
      <c r="A585" s="188" t="s">
        <v>109</v>
      </c>
      <c r="B585" s="188" t="s">
        <v>719</v>
      </c>
      <c r="C585" s="211">
        <v>3.3094706968521637</v>
      </c>
      <c r="D585" s="211">
        <v>0.86195337158083418</v>
      </c>
      <c r="E585" s="211">
        <v>3.8395008430474027</v>
      </c>
      <c r="F585" s="211">
        <v>1.2629914747495458E-4</v>
      </c>
      <c r="G585" s="211">
        <v>1.6192670856680269</v>
      </c>
      <c r="H585" s="211">
        <v>4.9996743080363002</v>
      </c>
    </row>
    <row r="586" spans="1:8">
      <c r="A586" s="188" t="s">
        <v>109</v>
      </c>
      <c r="B586" s="188" t="s">
        <v>720</v>
      </c>
      <c r="C586" s="212" t="s">
        <v>721</v>
      </c>
      <c r="D586" s="213" t="s">
        <v>722</v>
      </c>
      <c r="E586" s="213" t="s">
        <v>722</v>
      </c>
      <c r="F586" s="213" t="s">
        <v>722</v>
      </c>
      <c r="G586" s="213" t="s">
        <v>722</v>
      </c>
      <c r="H586" s="213" t="s">
        <v>722</v>
      </c>
    </row>
    <row r="587" spans="1:8">
      <c r="A587" s="188" t="s">
        <v>109</v>
      </c>
      <c r="B587" s="188" t="s">
        <v>74</v>
      </c>
      <c r="C587" s="211">
        <v>-0.14739401245521619</v>
      </c>
      <c r="D587" s="211">
        <v>0.26428815712702297</v>
      </c>
      <c r="E587" s="211">
        <v>-0.5577019192137892</v>
      </c>
      <c r="F587" s="211">
        <v>0.57709713231506521</v>
      </c>
      <c r="G587" s="211">
        <v>-0.66563642822538649</v>
      </c>
      <c r="H587" s="211">
        <v>0.37084840331495411</v>
      </c>
    </row>
    <row r="588" spans="1:8">
      <c r="A588" s="188" t="s">
        <v>109</v>
      </c>
      <c r="B588" s="188" t="s">
        <v>773</v>
      </c>
      <c r="C588" s="211">
        <v>-0.203805996557788</v>
      </c>
      <c r="D588" s="211">
        <v>7.8743032377585464E-3</v>
      </c>
      <c r="E588" s="211">
        <v>-25.882416564872123</v>
      </c>
      <c r="F588" s="211">
        <v>2.7850957173000299E-131</v>
      </c>
      <c r="G588" s="211">
        <v>-0.21924671087811048</v>
      </c>
      <c r="H588" s="211">
        <v>-0.18836528223746551</v>
      </c>
    </row>
    <row r="589" spans="1:8">
      <c r="A589" s="188" t="s">
        <v>109</v>
      </c>
      <c r="B589" s="188" t="s">
        <v>723</v>
      </c>
      <c r="C589" s="211">
        <v>-8.3299204301670676E-2</v>
      </c>
      <c r="D589" s="211">
        <v>0.38865358377344827</v>
      </c>
      <c r="E589" s="211">
        <v>-0.21432763720564835</v>
      </c>
      <c r="F589" s="211">
        <v>0.83030878506670625</v>
      </c>
      <c r="G589" s="211">
        <v>-0.84540967622751084</v>
      </c>
      <c r="H589" s="211">
        <v>0.67881126762416955</v>
      </c>
    </row>
    <row r="590" spans="1:8">
      <c r="A590" s="188" t="s">
        <v>109</v>
      </c>
      <c r="B590" s="188" t="s">
        <v>724</v>
      </c>
      <c r="C590" s="211">
        <v>-0.99869988848887836</v>
      </c>
      <c r="D590" s="211">
        <v>0.37832997763289405</v>
      </c>
      <c r="E590" s="211">
        <v>-2.6397588019259461</v>
      </c>
      <c r="F590" s="211">
        <v>8.3472901590043655E-3</v>
      </c>
      <c r="G590" s="211">
        <v>-1.7405668101781138</v>
      </c>
      <c r="H590" s="211">
        <v>-0.2568329667996429</v>
      </c>
    </row>
    <row r="591" spans="1:8">
      <c r="A591" s="188" t="s">
        <v>109</v>
      </c>
      <c r="B591" s="188" t="s">
        <v>725</v>
      </c>
      <c r="C591" s="212" t="s">
        <v>721</v>
      </c>
      <c r="D591" s="213" t="s">
        <v>722</v>
      </c>
      <c r="E591" s="213" t="s">
        <v>722</v>
      </c>
      <c r="F591" s="213" t="s">
        <v>722</v>
      </c>
      <c r="G591" s="213" t="s">
        <v>722</v>
      </c>
      <c r="H591" s="213" t="s">
        <v>722</v>
      </c>
    </row>
    <row r="592" spans="1:8">
      <c r="A592" s="188" t="s">
        <v>109</v>
      </c>
      <c r="B592" s="188" t="s">
        <v>770</v>
      </c>
      <c r="C592" s="211">
        <v>-0.88120207610107093</v>
      </c>
      <c r="D592" s="211">
        <v>0.44917532736390692</v>
      </c>
      <c r="E592" s="211">
        <v>-1.9618220824207253</v>
      </c>
      <c r="F592" s="211">
        <v>4.989234563309574E-2</v>
      </c>
      <c r="G592" s="211">
        <v>-1.7619895820109477</v>
      </c>
      <c r="H592" s="211">
        <v>-4.1457019119412315E-4</v>
      </c>
    </row>
    <row r="593" spans="1:8">
      <c r="A593" s="188" t="s">
        <v>109</v>
      </c>
      <c r="B593" s="188" t="s">
        <v>771</v>
      </c>
      <c r="C593" s="211">
        <v>8.4783566971020363</v>
      </c>
      <c r="D593" s="211">
        <v>1.3156074682511687</v>
      </c>
      <c r="E593" s="211">
        <v>6.4444425116955895</v>
      </c>
      <c r="F593" s="211">
        <v>1.3836787159997899E-10</v>
      </c>
      <c r="G593" s="211">
        <v>5.8985831651988541</v>
      </c>
      <c r="H593" s="211">
        <v>11.058130229005219</v>
      </c>
    </row>
    <row r="594" spans="1:8">
      <c r="A594" s="188" t="s">
        <v>110</v>
      </c>
      <c r="B594" s="188" t="s">
        <v>709</v>
      </c>
      <c r="C594" s="211">
        <v>22.762745407181995</v>
      </c>
      <c r="D594" s="211">
        <v>8.1487381602196116</v>
      </c>
      <c r="E594" s="211">
        <v>2.7934073913805242</v>
      </c>
      <c r="F594" s="211">
        <v>5.254617966042454E-3</v>
      </c>
      <c r="G594" s="211">
        <v>6.7839128569392173</v>
      </c>
      <c r="H594" s="211">
        <v>38.741577957424774</v>
      </c>
    </row>
    <row r="595" spans="1:8">
      <c r="A595" s="188" t="s">
        <v>110</v>
      </c>
      <c r="B595" s="188" t="s">
        <v>710</v>
      </c>
      <c r="C595" s="211">
        <v>-7.0046537978897803</v>
      </c>
      <c r="D595" s="211">
        <v>7.4679095192468345</v>
      </c>
      <c r="E595" s="211">
        <v>-0.93796714861593888</v>
      </c>
      <c r="F595" s="211">
        <v>0.34835029586750166</v>
      </c>
      <c r="G595" s="211">
        <v>-21.648451814488865</v>
      </c>
      <c r="H595" s="211">
        <v>7.639144218709303</v>
      </c>
    </row>
    <row r="596" spans="1:8">
      <c r="A596" s="188" t="s">
        <v>110</v>
      </c>
      <c r="B596" s="188" t="s">
        <v>711</v>
      </c>
      <c r="C596" s="211">
        <v>-2.5606085741113151</v>
      </c>
      <c r="D596" s="211">
        <v>7.5072848171054973</v>
      </c>
      <c r="E596" s="211">
        <v>-0.34108317940421251</v>
      </c>
      <c r="F596" s="211">
        <v>0.73306911912125727</v>
      </c>
      <c r="G596" s="211">
        <v>-17.281617476460905</v>
      </c>
      <c r="H596" s="211">
        <v>12.160400328238275</v>
      </c>
    </row>
    <row r="597" spans="1:8">
      <c r="A597" s="188" t="s">
        <v>110</v>
      </c>
      <c r="B597" s="188" t="s">
        <v>712</v>
      </c>
      <c r="C597" s="211">
        <v>10.066513877032001</v>
      </c>
      <c r="D597" s="211">
        <v>5.0613071889547063</v>
      </c>
      <c r="E597" s="211">
        <v>1.9889158079557314</v>
      </c>
      <c r="F597" s="211">
        <v>4.6817404495505428E-2</v>
      </c>
      <c r="G597" s="211">
        <v>0.14181406860575332</v>
      </c>
      <c r="H597" s="211">
        <v>19.991213685458249</v>
      </c>
    </row>
    <row r="598" spans="1:8">
      <c r="A598" s="188" t="s">
        <v>110</v>
      </c>
      <c r="B598" s="188" t="s">
        <v>713</v>
      </c>
      <c r="C598" s="211">
        <v>-6.9521582684992005</v>
      </c>
      <c r="D598" s="211">
        <v>4.994661083679115</v>
      </c>
      <c r="E598" s="211">
        <v>-1.3919179203603089</v>
      </c>
      <c r="F598" s="211">
        <v>0.16406887987713947</v>
      </c>
      <c r="G598" s="211">
        <v>-16.746171958978589</v>
      </c>
      <c r="H598" s="211">
        <v>2.8418554219801893</v>
      </c>
    </row>
    <row r="599" spans="1:8">
      <c r="A599" s="188" t="s">
        <v>110</v>
      </c>
      <c r="B599" s="188" t="s">
        <v>714</v>
      </c>
      <c r="C599" s="211">
        <v>-9.2045426095832212</v>
      </c>
      <c r="D599" s="211">
        <v>16.956745128346224</v>
      </c>
      <c r="E599" s="211">
        <v>-0.54282484874978665</v>
      </c>
      <c r="F599" s="211">
        <v>0.5872979357395598</v>
      </c>
      <c r="G599" s="211">
        <v>-42.45496564142195</v>
      </c>
      <c r="H599" s="211">
        <v>24.045880422255504</v>
      </c>
    </row>
    <row r="600" spans="1:8">
      <c r="A600" s="188" t="s">
        <v>110</v>
      </c>
      <c r="B600" s="188" t="s">
        <v>715</v>
      </c>
      <c r="C600" s="211">
        <v>-5.4475072487146745</v>
      </c>
      <c r="D600" s="211">
        <v>12.410177766987927</v>
      </c>
      <c r="E600" s="211">
        <v>-0.43895481200966219</v>
      </c>
      <c r="F600" s="211">
        <v>0.66073154177039806</v>
      </c>
      <c r="G600" s="211">
        <v>-29.782582024525318</v>
      </c>
      <c r="H600" s="211">
        <v>18.887567527095971</v>
      </c>
    </row>
    <row r="601" spans="1:8">
      <c r="A601" s="188" t="s">
        <v>110</v>
      </c>
      <c r="B601" s="188" t="s">
        <v>716</v>
      </c>
      <c r="C601" s="211">
        <v>-10.621796381211112</v>
      </c>
      <c r="D601" s="211">
        <v>4.7285231186499521</v>
      </c>
      <c r="E601" s="211">
        <v>-2.2463242992970196</v>
      </c>
      <c r="F601" s="211">
        <v>2.4768675520902467E-2</v>
      </c>
      <c r="G601" s="211">
        <v>-19.893941054077011</v>
      </c>
      <c r="H601" s="211">
        <v>-1.349651708345212</v>
      </c>
    </row>
    <row r="602" spans="1:8">
      <c r="A602" s="188" t="s">
        <v>110</v>
      </c>
      <c r="B602" s="188" t="s">
        <v>717</v>
      </c>
      <c r="C602" s="211">
        <v>4.5143142321807606</v>
      </c>
      <c r="D602" s="211">
        <v>6.5414330135946175</v>
      </c>
      <c r="E602" s="211">
        <v>0.6901109012045169</v>
      </c>
      <c r="F602" s="211">
        <v>0.49018737327491868</v>
      </c>
      <c r="G602" s="211">
        <v>-8.3127592002586752</v>
      </c>
      <c r="H602" s="211">
        <v>17.341387664620196</v>
      </c>
    </row>
    <row r="603" spans="1:8">
      <c r="A603" s="188" t="s">
        <v>110</v>
      </c>
      <c r="B603" s="188" t="s">
        <v>718</v>
      </c>
      <c r="C603" s="211">
        <v>6.328683841896579</v>
      </c>
      <c r="D603" s="211">
        <v>5.5555488758349245</v>
      </c>
      <c r="E603" s="211">
        <v>1.1391644612154479</v>
      </c>
      <c r="F603" s="211">
        <v>0.25474177523100572</v>
      </c>
      <c r="G603" s="211">
        <v>-4.565172785503429</v>
      </c>
      <c r="H603" s="211">
        <v>17.222540469296586</v>
      </c>
    </row>
    <row r="604" spans="1:8">
      <c r="A604" s="188" t="s">
        <v>110</v>
      </c>
      <c r="B604" s="188" t="s">
        <v>719</v>
      </c>
      <c r="C604" s="211">
        <v>1.7791464680704592</v>
      </c>
      <c r="D604" s="211">
        <v>5.9038712714771062</v>
      </c>
      <c r="E604" s="211">
        <v>0.301352517062136</v>
      </c>
      <c r="F604" s="211">
        <v>0.7631703174032417</v>
      </c>
      <c r="G604" s="211">
        <v>-9.7977343434463986</v>
      </c>
      <c r="H604" s="211">
        <v>13.356027279587316</v>
      </c>
    </row>
    <row r="605" spans="1:8">
      <c r="A605" s="188" t="s">
        <v>110</v>
      </c>
      <c r="B605" s="188" t="s">
        <v>720</v>
      </c>
      <c r="C605" s="212" t="s">
        <v>721</v>
      </c>
      <c r="D605" s="213" t="s">
        <v>722</v>
      </c>
      <c r="E605" s="213" t="s">
        <v>722</v>
      </c>
      <c r="F605" s="213" t="s">
        <v>722</v>
      </c>
      <c r="G605" s="213" t="s">
        <v>722</v>
      </c>
      <c r="H605" s="213" t="s">
        <v>722</v>
      </c>
    </row>
    <row r="606" spans="1:8">
      <c r="A606" s="188" t="s">
        <v>110</v>
      </c>
      <c r="B606" s="188" t="s">
        <v>74</v>
      </c>
      <c r="C606" s="211">
        <v>-2.9289505497664639</v>
      </c>
      <c r="D606" s="211">
        <v>1.8144530345624219</v>
      </c>
      <c r="E606" s="211">
        <v>-1.6142333220946758</v>
      </c>
      <c r="F606" s="211">
        <v>0.10660079263833344</v>
      </c>
      <c r="G606" s="211">
        <v>-6.4869052464935759</v>
      </c>
      <c r="H606" s="211">
        <v>0.62900414696064799</v>
      </c>
    </row>
    <row r="607" spans="1:8">
      <c r="A607" s="188" t="s">
        <v>110</v>
      </c>
      <c r="B607" s="188" t="s">
        <v>773</v>
      </c>
      <c r="C607" s="211">
        <v>-7.1183828124288168E-2</v>
      </c>
      <c r="D607" s="211">
        <v>5.4026563504259363E-2</v>
      </c>
      <c r="E607" s="211">
        <v>-1.3175709041474784</v>
      </c>
      <c r="F607" s="211">
        <v>0.1877659271453358</v>
      </c>
      <c r="G607" s="211">
        <v>-0.17712433014139461</v>
      </c>
      <c r="H607" s="211">
        <v>3.4756673892818279E-2</v>
      </c>
    </row>
    <row r="608" spans="1:8">
      <c r="A608" s="188" t="s">
        <v>110</v>
      </c>
      <c r="B608" s="188" t="s">
        <v>723</v>
      </c>
      <c r="C608" s="211">
        <v>-4.9291227032046239</v>
      </c>
      <c r="D608" s="211">
        <v>2.6715869643582044</v>
      </c>
      <c r="E608" s="211">
        <v>-1.8450167518274097</v>
      </c>
      <c r="F608" s="211">
        <v>6.515121674949792E-2</v>
      </c>
      <c r="G608" s="211">
        <v>-10.167828366283715</v>
      </c>
      <c r="H608" s="211">
        <v>0.30958295987446671</v>
      </c>
    </row>
    <row r="609" spans="1:8">
      <c r="A609" s="188" t="s">
        <v>110</v>
      </c>
      <c r="B609" s="188" t="s">
        <v>724</v>
      </c>
      <c r="C609" s="211">
        <v>1.5011735928410772</v>
      </c>
      <c r="D609" s="211">
        <v>2.6003358648367159</v>
      </c>
      <c r="E609" s="211">
        <v>0.57729988388839959</v>
      </c>
      <c r="F609" s="211">
        <v>0.56378795616692523</v>
      </c>
      <c r="G609" s="211">
        <v>-3.5978160349587713</v>
      </c>
      <c r="H609" s="211">
        <v>6.6001632206409253</v>
      </c>
    </row>
    <row r="610" spans="1:8">
      <c r="A610" s="188" t="s">
        <v>110</v>
      </c>
      <c r="B610" s="188" t="s">
        <v>725</v>
      </c>
      <c r="C610" s="212" t="s">
        <v>721</v>
      </c>
      <c r="D610" s="213" t="s">
        <v>722</v>
      </c>
      <c r="E610" s="213" t="s">
        <v>722</v>
      </c>
      <c r="F610" s="213" t="s">
        <v>722</v>
      </c>
      <c r="G610" s="213" t="s">
        <v>722</v>
      </c>
      <c r="H610" s="213" t="s">
        <v>722</v>
      </c>
    </row>
    <row r="611" spans="1:8">
      <c r="A611" s="188" t="s">
        <v>110</v>
      </c>
      <c r="B611" s="188" t="s">
        <v>770</v>
      </c>
      <c r="C611" s="211">
        <v>-4.8025441291189193</v>
      </c>
      <c r="D611" s="211">
        <v>3.0833483618043465</v>
      </c>
      <c r="E611" s="211">
        <v>-1.5575742879434213</v>
      </c>
      <c r="F611" s="211">
        <v>0.11945853398367545</v>
      </c>
      <c r="G611" s="211">
        <v>-10.84867129612673</v>
      </c>
      <c r="H611" s="211">
        <v>1.243583037888891</v>
      </c>
    </row>
    <row r="612" spans="1:8">
      <c r="A612" s="188" t="s">
        <v>110</v>
      </c>
      <c r="B612" s="188" t="s">
        <v>771</v>
      </c>
      <c r="C612" s="211">
        <v>20.837649912660833</v>
      </c>
      <c r="D612" s="211">
        <v>9.0272020989775559</v>
      </c>
      <c r="E612" s="211">
        <v>2.3083176475046416</v>
      </c>
      <c r="F612" s="211">
        <v>2.1061274657883447E-2</v>
      </c>
      <c r="G612" s="211">
        <v>3.1362404550675778</v>
      </c>
      <c r="H612" s="211">
        <v>38.539059370254087</v>
      </c>
    </row>
    <row r="613" spans="1:8">
      <c r="A613" s="188" t="s">
        <v>111</v>
      </c>
      <c r="B613" s="188" t="s">
        <v>709</v>
      </c>
      <c r="C613" s="211">
        <v>16.280908087875591</v>
      </c>
      <c r="D613" s="211">
        <v>1.2842302978081845</v>
      </c>
      <c r="E613" s="211">
        <v>12.67756111630637</v>
      </c>
      <c r="F613" s="211">
        <v>9.9035008181829315E-36</v>
      </c>
      <c r="G613" s="211">
        <v>13.762631935689367</v>
      </c>
      <c r="H613" s="211">
        <v>18.799184240061816</v>
      </c>
    </row>
    <row r="614" spans="1:8">
      <c r="A614" s="188" t="s">
        <v>111</v>
      </c>
      <c r="B614" s="188" t="s">
        <v>710</v>
      </c>
      <c r="C614" s="211">
        <v>-4.0906838755305097</v>
      </c>
      <c r="D614" s="211">
        <v>1.143742524312213</v>
      </c>
      <c r="E614" s="211">
        <v>-3.5765775850560715</v>
      </c>
      <c r="F614" s="211">
        <v>3.5479278400544497E-4</v>
      </c>
      <c r="G614" s="211">
        <v>-6.3334743844699917</v>
      </c>
      <c r="H614" s="211">
        <v>-1.8478933665910282</v>
      </c>
    </row>
    <row r="615" spans="1:8">
      <c r="A615" s="188" t="s">
        <v>111</v>
      </c>
      <c r="B615" s="188" t="s">
        <v>711</v>
      </c>
      <c r="C615" s="211">
        <v>-3.0184261576139355</v>
      </c>
      <c r="D615" s="211">
        <v>1.1506845192968831</v>
      </c>
      <c r="E615" s="211">
        <v>-2.623157005239213</v>
      </c>
      <c r="F615" s="211">
        <v>8.7653576439168657E-3</v>
      </c>
      <c r="G615" s="211">
        <v>-5.2748293810706866</v>
      </c>
      <c r="H615" s="211">
        <v>-0.76202293415718436</v>
      </c>
    </row>
    <row r="616" spans="1:8">
      <c r="A616" s="188" t="s">
        <v>111</v>
      </c>
      <c r="B616" s="188" t="s">
        <v>712</v>
      </c>
      <c r="C616" s="211">
        <v>-5.8293409485663174E-2</v>
      </c>
      <c r="D616" s="211">
        <v>0.77848060001619246</v>
      </c>
      <c r="E616" s="211">
        <v>-7.4881004721826933E-2</v>
      </c>
      <c r="F616" s="211">
        <v>0.94031543924279848</v>
      </c>
      <c r="G616" s="211">
        <v>-1.5848335738987716</v>
      </c>
      <c r="H616" s="211">
        <v>1.4682467549274452</v>
      </c>
    </row>
    <row r="617" spans="1:8">
      <c r="A617" s="188" t="s">
        <v>111</v>
      </c>
      <c r="B617" s="188" t="s">
        <v>713</v>
      </c>
      <c r="C617" s="211">
        <v>-9.0451216544171338</v>
      </c>
      <c r="D617" s="211">
        <v>0.76853183918280954</v>
      </c>
      <c r="E617" s="211">
        <v>-11.769351890527966</v>
      </c>
      <c r="F617" s="211">
        <v>3.7359954155942771E-31</v>
      </c>
      <c r="G617" s="211">
        <v>-10.552153069353398</v>
      </c>
      <c r="H617" s="211">
        <v>-7.5380902394808693</v>
      </c>
    </row>
    <row r="618" spans="1:8">
      <c r="A618" s="188" t="s">
        <v>111</v>
      </c>
      <c r="B618" s="188" t="s">
        <v>714</v>
      </c>
      <c r="C618" s="211">
        <v>-1.8958339764118526E-3</v>
      </c>
      <c r="D618" s="211">
        <v>2.5978889680965249</v>
      </c>
      <c r="E618" s="211">
        <v>-7.297594314821436E-4</v>
      </c>
      <c r="F618" s="211">
        <v>0.99941779505601669</v>
      </c>
      <c r="G618" s="211">
        <v>-5.096154897596727</v>
      </c>
      <c r="H618" s="211">
        <v>5.0923632296439028</v>
      </c>
    </row>
    <row r="619" spans="1:8">
      <c r="A619" s="188" t="s">
        <v>111</v>
      </c>
      <c r="B619" s="188" t="s">
        <v>715</v>
      </c>
      <c r="C619" s="211">
        <v>-6.1398892419566913</v>
      </c>
      <c r="D619" s="211">
        <v>1.9022377003009103</v>
      </c>
      <c r="E619" s="211">
        <v>-3.2277192492743874</v>
      </c>
      <c r="F619" s="211">
        <v>1.2641064085161273E-3</v>
      </c>
      <c r="G619" s="211">
        <v>-9.8700300466341169</v>
      </c>
      <c r="H619" s="211">
        <v>-2.4097484372792661</v>
      </c>
    </row>
    <row r="620" spans="1:8">
      <c r="A620" s="188" t="s">
        <v>111</v>
      </c>
      <c r="B620" s="188" t="s">
        <v>716</v>
      </c>
      <c r="C620" s="211">
        <v>-5.5466331705172438</v>
      </c>
      <c r="D620" s="211">
        <v>0.72525578891277753</v>
      </c>
      <c r="E620" s="211">
        <v>-7.6478302625231525</v>
      </c>
      <c r="F620" s="211">
        <v>2.9053635355798882E-14</v>
      </c>
      <c r="G620" s="211">
        <v>-6.9688036025427067</v>
      </c>
      <c r="H620" s="211">
        <v>-4.1244627384917809</v>
      </c>
    </row>
    <row r="621" spans="1:8">
      <c r="A621" s="188" t="s">
        <v>111</v>
      </c>
      <c r="B621" s="188" t="s">
        <v>717</v>
      </c>
      <c r="C621" s="211">
        <v>7.0002667280069355</v>
      </c>
      <c r="D621" s="211">
        <v>1.0018254994804316</v>
      </c>
      <c r="E621" s="211">
        <v>6.9875110302517003</v>
      </c>
      <c r="F621" s="211">
        <v>3.5829463161020017E-12</v>
      </c>
      <c r="G621" s="211">
        <v>5.0357645134902311</v>
      </c>
      <c r="H621" s="211">
        <v>8.964768942523639</v>
      </c>
    </row>
    <row r="622" spans="1:8">
      <c r="A622" s="188" t="s">
        <v>111</v>
      </c>
      <c r="B622" s="188" t="s">
        <v>718</v>
      </c>
      <c r="C622" s="211">
        <v>2.2660681911594787</v>
      </c>
      <c r="D622" s="211">
        <v>0.85161186723648352</v>
      </c>
      <c r="E622" s="211">
        <v>2.6609166432978038</v>
      </c>
      <c r="F622" s="211">
        <v>7.8431401818036678E-3</v>
      </c>
      <c r="G622" s="211">
        <v>0.59612327564033118</v>
      </c>
      <c r="H622" s="211">
        <v>3.9360131066786259</v>
      </c>
    </row>
    <row r="623" spans="1:8">
      <c r="A623" s="188" t="s">
        <v>111</v>
      </c>
      <c r="B623" s="188" t="s">
        <v>719</v>
      </c>
      <c r="C623" s="211">
        <v>-4.278739537661111</v>
      </c>
      <c r="D623" s="211">
        <v>0.90817290382186566</v>
      </c>
      <c r="E623" s="211">
        <v>-4.7113710612317146</v>
      </c>
      <c r="F623" s="211">
        <v>2.5966693525775226E-6</v>
      </c>
      <c r="G623" s="211">
        <v>-6.0595962653521083</v>
      </c>
      <c r="H623" s="211">
        <v>-2.4978828099701134</v>
      </c>
    </row>
    <row r="624" spans="1:8">
      <c r="A624" s="188" t="s">
        <v>111</v>
      </c>
      <c r="B624" s="188" t="s">
        <v>720</v>
      </c>
      <c r="C624" s="212" t="s">
        <v>721</v>
      </c>
      <c r="D624" s="213" t="s">
        <v>722</v>
      </c>
      <c r="E624" s="213" t="s">
        <v>722</v>
      </c>
      <c r="F624" s="213" t="s">
        <v>722</v>
      </c>
      <c r="G624" s="213" t="s">
        <v>722</v>
      </c>
      <c r="H624" s="213" t="s">
        <v>722</v>
      </c>
    </row>
    <row r="625" spans="1:8">
      <c r="A625" s="188" t="s">
        <v>111</v>
      </c>
      <c r="B625" s="188" t="s">
        <v>74</v>
      </c>
      <c r="C625" s="211">
        <v>-0.3805075867462368</v>
      </c>
      <c r="D625" s="211">
        <v>0.28644711089350572</v>
      </c>
      <c r="E625" s="211">
        <v>-1.3283694346203427</v>
      </c>
      <c r="F625" s="211">
        <v>0.18417851374656935</v>
      </c>
      <c r="G625" s="211">
        <v>-0.94220818628582303</v>
      </c>
      <c r="H625" s="211">
        <v>0.1811930127933494</v>
      </c>
    </row>
    <row r="626" spans="1:8">
      <c r="A626" s="188" t="s">
        <v>111</v>
      </c>
      <c r="B626" s="188" t="s">
        <v>773</v>
      </c>
      <c r="C626" s="211">
        <v>-0.11488674802091652</v>
      </c>
      <c r="D626" s="211">
        <v>8.453973943553272E-3</v>
      </c>
      <c r="E626" s="211">
        <v>-13.589673778037302</v>
      </c>
      <c r="F626" s="211">
        <v>1.2721618795889056E-40</v>
      </c>
      <c r="G626" s="211">
        <v>-0.13146433617592965</v>
      </c>
      <c r="H626" s="211">
        <v>-9.8309159865903384E-2</v>
      </c>
    </row>
    <row r="627" spans="1:8">
      <c r="A627" s="188" t="s">
        <v>111</v>
      </c>
      <c r="B627" s="188" t="s">
        <v>723</v>
      </c>
      <c r="C627" s="211">
        <v>2.8375934356528707</v>
      </c>
      <c r="D627" s="211">
        <v>0.42064825063440098</v>
      </c>
      <c r="E627" s="211">
        <v>6.7457630725275859</v>
      </c>
      <c r="F627" s="211">
        <v>1.8884609940604689E-11</v>
      </c>
      <c r="G627" s="211">
        <v>2.0127347947693748</v>
      </c>
      <c r="H627" s="211">
        <v>3.6624520765363666</v>
      </c>
    </row>
    <row r="628" spans="1:8">
      <c r="A628" s="188" t="s">
        <v>111</v>
      </c>
      <c r="B628" s="188" t="s">
        <v>724</v>
      </c>
      <c r="C628" s="211">
        <v>-1.3767062254946782</v>
      </c>
      <c r="D628" s="211">
        <v>0.40582104321172868</v>
      </c>
      <c r="E628" s="211">
        <v>-3.3923973350401408</v>
      </c>
      <c r="F628" s="211">
        <v>7.0372618312689354E-4</v>
      </c>
      <c r="G628" s="211">
        <v>-2.1724898609685046</v>
      </c>
      <c r="H628" s="211">
        <v>-0.58092259002085178</v>
      </c>
    </row>
    <row r="629" spans="1:8">
      <c r="A629" s="188" t="s">
        <v>111</v>
      </c>
      <c r="B629" s="188" t="s">
        <v>725</v>
      </c>
      <c r="C629" s="212" t="s">
        <v>721</v>
      </c>
      <c r="D629" s="213" t="s">
        <v>722</v>
      </c>
      <c r="E629" s="213" t="s">
        <v>722</v>
      </c>
      <c r="F629" s="213" t="s">
        <v>722</v>
      </c>
      <c r="G629" s="213" t="s">
        <v>722</v>
      </c>
      <c r="H629" s="213" t="s">
        <v>722</v>
      </c>
    </row>
    <row r="630" spans="1:8">
      <c r="A630" s="188" t="s">
        <v>111</v>
      </c>
      <c r="B630" s="188" t="s">
        <v>770</v>
      </c>
      <c r="C630" s="211">
        <v>0.26091869367427634</v>
      </c>
      <c r="D630" s="211">
        <v>0.49417353623870813</v>
      </c>
      <c r="E630" s="211">
        <v>0.5279900167463456</v>
      </c>
      <c r="F630" s="211">
        <v>0.59755357863577818</v>
      </c>
      <c r="G630" s="211">
        <v>-0.70811733785014908</v>
      </c>
      <c r="H630" s="211">
        <v>1.2299547251987017</v>
      </c>
    </row>
    <row r="631" spans="1:8">
      <c r="A631" s="188" t="s">
        <v>111</v>
      </c>
      <c r="B631" s="188" t="s">
        <v>771</v>
      </c>
      <c r="C631" s="211">
        <v>2.9499778241767292</v>
      </c>
      <c r="D631" s="211">
        <v>1.4701814013556105</v>
      </c>
      <c r="E631" s="211">
        <v>2.0065400238750417</v>
      </c>
      <c r="F631" s="211">
        <v>4.4907211618587496E-2</v>
      </c>
      <c r="G631" s="211">
        <v>6.7065959583306758E-2</v>
      </c>
      <c r="H631" s="211">
        <v>5.8328896887701518</v>
      </c>
    </row>
    <row r="632" spans="1:8">
      <c r="A632" s="188" t="s">
        <v>112</v>
      </c>
      <c r="B632" s="188" t="s">
        <v>709</v>
      </c>
      <c r="C632" s="211">
        <v>20.754308174115547</v>
      </c>
      <c r="D632" s="211">
        <v>7.0544275413525233</v>
      </c>
      <c r="E632" s="211">
        <v>2.9420258486539628</v>
      </c>
      <c r="F632" s="211">
        <v>3.2901783249251332E-3</v>
      </c>
      <c r="G632" s="211">
        <v>6.9213055417110541</v>
      </c>
      <c r="H632" s="211">
        <v>34.587310806520037</v>
      </c>
    </row>
    <row r="633" spans="1:8">
      <c r="A633" s="188" t="s">
        <v>112</v>
      </c>
      <c r="B633" s="188" t="s">
        <v>710</v>
      </c>
      <c r="C633" s="211">
        <v>-6.4265663527282184</v>
      </c>
      <c r="D633" s="211">
        <v>6.4650287631138914</v>
      </c>
      <c r="E633" s="211">
        <v>-0.99405069771613097</v>
      </c>
      <c r="F633" s="211">
        <v>0.32029268648681786</v>
      </c>
      <c r="G633" s="211">
        <v>-19.103818953947641</v>
      </c>
      <c r="H633" s="211">
        <v>6.2506862484912054</v>
      </c>
    </row>
    <row r="634" spans="1:8">
      <c r="A634" s="188" t="s">
        <v>112</v>
      </c>
      <c r="B634" s="188" t="s">
        <v>711</v>
      </c>
      <c r="C634" s="211">
        <v>-4.6357371001725705</v>
      </c>
      <c r="D634" s="211">
        <v>6.499116272149231</v>
      </c>
      <c r="E634" s="211">
        <v>-0.71328730031160847</v>
      </c>
      <c r="F634" s="211">
        <v>0.47573339316785057</v>
      </c>
      <c r="G634" s="211">
        <v>-17.379831780278462</v>
      </c>
      <c r="H634" s="211">
        <v>8.1083575799333225</v>
      </c>
    </row>
    <row r="635" spans="1:8">
      <c r="A635" s="188" t="s">
        <v>112</v>
      </c>
      <c r="B635" s="188" t="s">
        <v>712</v>
      </c>
      <c r="C635" s="211">
        <v>6.0791635995740272</v>
      </c>
      <c r="D635" s="211">
        <v>4.3816139538401062</v>
      </c>
      <c r="E635" s="211">
        <v>1.3874256526516138</v>
      </c>
      <c r="F635" s="211">
        <v>0.16543348063170948</v>
      </c>
      <c r="G635" s="211">
        <v>-2.5127280886393741</v>
      </c>
      <c r="H635" s="211">
        <v>14.671055287787429</v>
      </c>
    </row>
    <row r="636" spans="1:8">
      <c r="A636" s="188" t="s">
        <v>112</v>
      </c>
      <c r="B636" s="188" t="s">
        <v>713</v>
      </c>
      <c r="C636" s="211">
        <v>-9.3954177550411018</v>
      </c>
      <c r="D636" s="211">
        <v>4.3239178895739618</v>
      </c>
      <c r="E636" s="211">
        <v>-2.1728945819474936</v>
      </c>
      <c r="F636" s="211">
        <v>2.9880223049644571E-2</v>
      </c>
      <c r="G636" s="211">
        <v>-17.874173429850934</v>
      </c>
      <c r="H636" s="211">
        <v>-0.91666208023126772</v>
      </c>
    </row>
    <row r="637" spans="1:8">
      <c r="A637" s="188" t="s">
        <v>112</v>
      </c>
      <c r="B637" s="188" t="s">
        <v>714</v>
      </c>
      <c r="C637" s="211">
        <v>-4.3857991940703629</v>
      </c>
      <c r="D637" s="211">
        <v>14.679589341704537</v>
      </c>
      <c r="E637" s="211">
        <v>-0.29876852083391464</v>
      </c>
      <c r="F637" s="211">
        <v>0.76514106357571265</v>
      </c>
      <c r="G637" s="211">
        <v>-33.17095529866949</v>
      </c>
      <c r="H637" s="211">
        <v>24.399356910528763</v>
      </c>
    </row>
    <row r="638" spans="1:8">
      <c r="A638" s="188" t="s">
        <v>112</v>
      </c>
      <c r="B638" s="188" t="s">
        <v>715</v>
      </c>
      <c r="C638" s="211">
        <v>-3.1847817974847854</v>
      </c>
      <c r="D638" s="211">
        <v>10.743589757234385</v>
      </c>
      <c r="E638" s="211">
        <v>-0.29643553685957308</v>
      </c>
      <c r="F638" s="211">
        <v>0.76692167752387397</v>
      </c>
      <c r="G638" s="211">
        <v>-24.251849893672716</v>
      </c>
      <c r="H638" s="211">
        <v>17.882286298703143</v>
      </c>
    </row>
    <row r="639" spans="1:8">
      <c r="A639" s="188" t="s">
        <v>112</v>
      </c>
      <c r="B639" s="188" t="s">
        <v>716</v>
      </c>
      <c r="C639" s="211">
        <v>-8.0128420093607673</v>
      </c>
      <c r="D639" s="211">
        <v>4.0935201330886022</v>
      </c>
      <c r="E639" s="211">
        <v>-1.9574453645877143</v>
      </c>
      <c r="F639" s="211">
        <v>5.0404277648269893E-2</v>
      </c>
      <c r="G639" s="211">
        <v>-16.039811518208932</v>
      </c>
      <c r="H639" s="211">
        <v>1.412749948739642E-2</v>
      </c>
    </row>
    <row r="640" spans="1:8">
      <c r="A640" s="188" t="s">
        <v>112</v>
      </c>
      <c r="B640" s="188" t="s">
        <v>717</v>
      </c>
      <c r="C640" s="211">
        <v>5.1839319039982987</v>
      </c>
      <c r="D640" s="211">
        <v>5.6629706714948433</v>
      </c>
      <c r="E640" s="211">
        <v>0.91540857347048676</v>
      </c>
      <c r="F640" s="211">
        <v>0.36006390390365728</v>
      </c>
      <c r="G640" s="211">
        <v>-5.9205677519721576</v>
      </c>
      <c r="H640" s="211">
        <v>16.288431559968753</v>
      </c>
    </row>
    <row r="641" spans="1:8">
      <c r="A641" s="188" t="s">
        <v>112</v>
      </c>
      <c r="B641" s="188" t="s">
        <v>718</v>
      </c>
      <c r="C641" s="211">
        <v>2.8515651963806543</v>
      </c>
      <c r="D641" s="211">
        <v>4.8094829194958111</v>
      </c>
      <c r="E641" s="211">
        <v>0.59290473510603303</v>
      </c>
      <c r="F641" s="211">
        <v>0.55329758832509568</v>
      </c>
      <c r="G641" s="211">
        <v>-6.579333270702401</v>
      </c>
      <c r="H641" s="211">
        <v>12.282463663463711</v>
      </c>
    </row>
    <row r="642" spans="1:8">
      <c r="A642" s="188" t="s">
        <v>112</v>
      </c>
      <c r="B642" s="188" t="s">
        <v>719</v>
      </c>
      <c r="C642" s="211">
        <v>-0.14476043355229909</v>
      </c>
      <c r="D642" s="211">
        <v>5.1110283922763333</v>
      </c>
      <c r="E642" s="211">
        <v>-2.8323151906386918E-2</v>
      </c>
      <c r="F642" s="211">
        <v>0.97740663613714274</v>
      </c>
      <c r="G642" s="211">
        <v>-10.166958378064372</v>
      </c>
      <c r="H642" s="211">
        <v>9.8774375109597745</v>
      </c>
    </row>
    <row r="643" spans="1:8">
      <c r="A643" s="188" t="s">
        <v>112</v>
      </c>
      <c r="B643" s="188" t="s">
        <v>720</v>
      </c>
      <c r="C643" s="212" t="s">
        <v>721</v>
      </c>
      <c r="D643" s="213" t="s">
        <v>722</v>
      </c>
      <c r="E643" s="213" t="s">
        <v>722</v>
      </c>
      <c r="F643" s="213" t="s">
        <v>722</v>
      </c>
      <c r="G643" s="213" t="s">
        <v>722</v>
      </c>
      <c r="H643" s="213" t="s">
        <v>722</v>
      </c>
    </row>
    <row r="644" spans="1:8">
      <c r="A644" s="188" t="s">
        <v>112</v>
      </c>
      <c r="B644" s="188" t="s">
        <v>74</v>
      </c>
      <c r="C644" s="211">
        <v>-1.7673202773126984</v>
      </c>
      <c r="D644" s="211">
        <v>1.5707864466665902</v>
      </c>
      <c r="E644" s="211">
        <v>-1.1251181095069787</v>
      </c>
      <c r="F644" s="211">
        <v>0.26064508437570388</v>
      </c>
      <c r="G644" s="211">
        <v>-4.8474700023346475</v>
      </c>
      <c r="H644" s="211">
        <v>1.312829447709251</v>
      </c>
    </row>
    <row r="645" spans="1:8">
      <c r="A645" s="188" t="s">
        <v>112</v>
      </c>
      <c r="B645" s="188" t="s">
        <v>773</v>
      </c>
      <c r="C645" s="211">
        <v>-0.13715017385592893</v>
      </c>
      <c r="D645" s="211">
        <v>4.6771226422473104E-2</v>
      </c>
      <c r="E645" s="211">
        <v>-2.9323621454157474</v>
      </c>
      <c r="F645" s="211">
        <v>3.3939632186464853E-3</v>
      </c>
      <c r="G645" s="211">
        <v>-0.22886371041580864</v>
      </c>
      <c r="H645" s="211">
        <v>-4.5436637296049208E-2</v>
      </c>
    </row>
    <row r="646" spans="1:8">
      <c r="A646" s="188" t="s">
        <v>112</v>
      </c>
      <c r="B646" s="188" t="s">
        <v>723</v>
      </c>
      <c r="C646" s="211">
        <v>-1.2284247548762572</v>
      </c>
      <c r="D646" s="211">
        <v>2.3128141179565134</v>
      </c>
      <c r="E646" s="211">
        <v>-0.53113855771584095</v>
      </c>
      <c r="F646" s="211">
        <v>0.59536911548029425</v>
      </c>
      <c r="G646" s="211">
        <v>-5.7636139809918001</v>
      </c>
      <c r="H646" s="211">
        <v>3.3067644712392861</v>
      </c>
    </row>
    <row r="647" spans="1:8">
      <c r="A647" s="188" t="s">
        <v>112</v>
      </c>
      <c r="B647" s="188" t="s">
        <v>724</v>
      </c>
      <c r="C647" s="211">
        <v>3.3550699598558835</v>
      </c>
      <c r="D647" s="211">
        <v>2.2511314734865024</v>
      </c>
      <c r="E647" s="211">
        <v>1.4903927200038769</v>
      </c>
      <c r="F647" s="211">
        <v>0.13624492592610216</v>
      </c>
      <c r="G647" s="211">
        <v>-1.0591659814855787</v>
      </c>
      <c r="H647" s="211">
        <v>7.7693059011973453</v>
      </c>
    </row>
    <row r="648" spans="1:8">
      <c r="A648" s="188" t="s">
        <v>112</v>
      </c>
      <c r="B648" s="188" t="s">
        <v>725</v>
      </c>
      <c r="C648" s="212" t="s">
        <v>721</v>
      </c>
      <c r="D648" s="213" t="s">
        <v>722</v>
      </c>
      <c r="E648" s="213" t="s">
        <v>722</v>
      </c>
      <c r="F648" s="213" t="s">
        <v>722</v>
      </c>
      <c r="G648" s="213" t="s">
        <v>722</v>
      </c>
      <c r="H648" s="213" t="s">
        <v>722</v>
      </c>
    </row>
    <row r="649" spans="1:8">
      <c r="A649" s="188" t="s">
        <v>112</v>
      </c>
      <c r="B649" s="188" t="s">
        <v>770</v>
      </c>
      <c r="C649" s="211">
        <v>-0.86322190500410445</v>
      </c>
      <c r="D649" s="211">
        <v>2.6692792399787408</v>
      </c>
      <c r="E649" s="211">
        <v>-0.32339138299033093</v>
      </c>
      <c r="F649" s="211">
        <v>0.74642542427603586</v>
      </c>
      <c r="G649" s="211">
        <v>-6.0974023593077336</v>
      </c>
      <c r="H649" s="211">
        <v>4.3709585492995249</v>
      </c>
    </row>
    <row r="650" spans="1:8">
      <c r="A650" s="188" t="s">
        <v>112</v>
      </c>
      <c r="B650" s="188" t="s">
        <v>771</v>
      </c>
      <c r="C650" s="211">
        <v>8.3815944491657675</v>
      </c>
      <c r="D650" s="211">
        <v>7.814920771324223</v>
      </c>
      <c r="E650" s="211">
        <v>1.0725117623611586</v>
      </c>
      <c r="F650" s="211">
        <v>0.28359192051027993</v>
      </c>
      <c r="G650" s="211">
        <v>-6.9426567346566008</v>
      </c>
      <c r="H650" s="211">
        <v>23.705845632988137</v>
      </c>
    </row>
    <row r="651" spans="1:8">
      <c r="A651" s="188" t="s">
        <v>113</v>
      </c>
      <c r="B651" s="188" t="s">
        <v>709</v>
      </c>
      <c r="C651" s="211">
        <v>13.457953004628628</v>
      </c>
      <c r="D651" s="211">
        <v>0.8793492201268811</v>
      </c>
      <c r="E651" s="211">
        <v>15.304446398083783</v>
      </c>
      <c r="F651" s="211">
        <v>1.4972591302512166E-50</v>
      </c>
      <c r="G651" s="211">
        <v>11.73360238363491</v>
      </c>
      <c r="H651" s="211">
        <v>15.182303625622346</v>
      </c>
    </row>
    <row r="652" spans="1:8">
      <c r="A652" s="188" t="s">
        <v>113</v>
      </c>
      <c r="B652" s="188" t="s">
        <v>710</v>
      </c>
      <c r="C652" s="211">
        <v>-2.5653129181318937</v>
      </c>
      <c r="D652" s="211">
        <v>0.89852195651665367</v>
      </c>
      <c r="E652" s="211">
        <v>-2.8550364290228081</v>
      </c>
      <c r="F652" s="211">
        <v>4.3396409144883684E-3</v>
      </c>
      <c r="G652" s="211">
        <v>-4.3272601152561769</v>
      </c>
      <c r="H652" s="211">
        <v>-0.80336572100761072</v>
      </c>
    </row>
    <row r="653" spans="1:8">
      <c r="A653" s="188" t="s">
        <v>113</v>
      </c>
      <c r="B653" s="188" t="s">
        <v>711</v>
      </c>
      <c r="C653" s="211">
        <v>-1.392273714161063</v>
      </c>
      <c r="D653" s="211">
        <v>0.8048758718532012</v>
      </c>
      <c r="E653" s="211">
        <v>-1.729799293095216</v>
      </c>
      <c r="F653" s="211">
        <v>8.3792963460005532E-2</v>
      </c>
      <c r="G653" s="211">
        <v>-2.9705866047469778</v>
      </c>
      <c r="H653" s="211">
        <v>0.18603917642485179</v>
      </c>
    </row>
    <row r="654" spans="1:8">
      <c r="A654" s="188" t="s">
        <v>113</v>
      </c>
      <c r="B654" s="188" t="s">
        <v>712</v>
      </c>
      <c r="C654" s="211">
        <v>0.63597819606232642</v>
      </c>
      <c r="D654" s="211">
        <v>0.55996084987165151</v>
      </c>
      <c r="E654" s="211">
        <v>1.1357547517975566</v>
      </c>
      <c r="F654" s="211">
        <v>0.25617108344151762</v>
      </c>
      <c r="G654" s="211">
        <v>-0.46207115351124872</v>
      </c>
      <c r="H654" s="211">
        <v>1.7340275456359016</v>
      </c>
    </row>
    <row r="655" spans="1:8">
      <c r="A655" s="188" t="s">
        <v>113</v>
      </c>
      <c r="B655" s="188" t="s">
        <v>713</v>
      </c>
      <c r="C655" s="211">
        <v>-5.7450955948603584</v>
      </c>
      <c r="D655" s="211">
        <v>0.55198360197732499</v>
      </c>
      <c r="E655" s="211">
        <v>-10.408091063358004</v>
      </c>
      <c r="F655" s="211">
        <v>7.5075691850084176E-25</v>
      </c>
      <c r="G655" s="211">
        <v>-6.8275020439280141</v>
      </c>
      <c r="H655" s="211">
        <v>-4.6626891457927027</v>
      </c>
    </row>
    <row r="656" spans="1:8">
      <c r="A656" s="188" t="s">
        <v>113</v>
      </c>
      <c r="B656" s="188" t="s">
        <v>714</v>
      </c>
      <c r="C656" s="211">
        <v>-3.3321739254994935</v>
      </c>
      <c r="D656" s="211">
        <v>1.7787180440880013</v>
      </c>
      <c r="E656" s="211">
        <v>-1.8733570149438681</v>
      </c>
      <c r="F656" s="211">
        <v>6.1138899818553472E-2</v>
      </c>
      <c r="G656" s="211">
        <v>-6.8201323994415306</v>
      </c>
      <c r="H656" s="211">
        <v>0.15578454844254322</v>
      </c>
    </row>
    <row r="657" spans="1:8">
      <c r="A657" s="188" t="s">
        <v>113</v>
      </c>
      <c r="B657" s="188" t="s">
        <v>715</v>
      </c>
      <c r="C657" s="211">
        <v>-2.0207637067235424</v>
      </c>
      <c r="D657" s="211">
        <v>1.3080695251551624</v>
      </c>
      <c r="E657" s="211">
        <v>-1.5448442669619116</v>
      </c>
      <c r="F657" s="211">
        <v>0.12251398900436383</v>
      </c>
      <c r="G657" s="211">
        <v>-4.5858089087637586</v>
      </c>
      <c r="H657" s="211">
        <v>0.54428149531667347</v>
      </c>
    </row>
    <row r="658" spans="1:8">
      <c r="A658" s="188" t="s">
        <v>113</v>
      </c>
      <c r="B658" s="188" t="s">
        <v>716</v>
      </c>
      <c r="C658" s="211">
        <v>-4.271406447304166</v>
      </c>
      <c r="D658" s="211">
        <v>0.52839016635981773</v>
      </c>
      <c r="E658" s="211">
        <v>-8.0838113940134679</v>
      </c>
      <c r="F658" s="211">
        <v>9.7884266448827171E-16</v>
      </c>
      <c r="G658" s="211">
        <v>-5.3075475965031824</v>
      </c>
      <c r="H658" s="211">
        <v>-3.2352652981051495</v>
      </c>
    </row>
    <row r="659" spans="1:8">
      <c r="A659" s="188" t="s">
        <v>113</v>
      </c>
      <c r="B659" s="188" t="s">
        <v>717</v>
      </c>
      <c r="C659" s="211">
        <v>9.9007135053552986</v>
      </c>
      <c r="D659" s="211">
        <v>0.86832055429793553</v>
      </c>
      <c r="E659" s="211">
        <v>11.402141129044605</v>
      </c>
      <c r="F659" s="211">
        <v>2.2403431883765168E-29</v>
      </c>
      <c r="G659" s="211">
        <v>8.1979894308298089</v>
      </c>
      <c r="H659" s="211">
        <v>11.603437579880788</v>
      </c>
    </row>
    <row r="660" spans="1:8">
      <c r="A660" s="188" t="s">
        <v>113</v>
      </c>
      <c r="B660" s="188" t="s">
        <v>718</v>
      </c>
      <c r="C660" s="211">
        <v>0.50311920393105491</v>
      </c>
      <c r="D660" s="211">
        <v>0.60999282086909712</v>
      </c>
      <c r="E660" s="211">
        <v>0.82479528728588603</v>
      </c>
      <c r="F660" s="211">
        <v>0.40956867765364735</v>
      </c>
      <c r="G660" s="211">
        <v>-0.69303981388847236</v>
      </c>
      <c r="H660" s="211">
        <v>1.6992782217505822</v>
      </c>
    </row>
    <row r="661" spans="1:8">
      <c r="A661" s="188" t="s">
        <v>113</v>
      </c>
      <c r="B661" s="188" t="s">
        <v>719</v>
      </c>
      <c r="C661" s="211">
        <v>-7.2672339165112759E-2</v>
      </c>
      <c r="D661" s="211">
        <v>0.64269335641547531</v>
      </c>
      <c r="E661" s="211">
        <v>-0.11307466996458733</v>
      </c>
      <c r="F661" s="211">
        <v>0.90998068533507148</v>
      </c>
      <c r="G661" s="211">
        <v>-1.3329551288441162</v>
      </c>
      <c r="H661" s="211">
        <v>1.1876104505138907</v>
      </c>
    </row>
    <row r="662" spans="1:8">
      <c r="A662" s="188" t="s">
        <v>113</v>
      </c>
      <c r="B662" s="188" t="s">
        <v>720</v>
      </c>
      <c r="C662" s="212" t="s">
        <v>721</v>
      </c>
      <c r="D662" s="213" t="s">
        <v>722</v>
      </c>
      <c r="E662" s="213" t="s">
        <v>722</v>
      </c>
      <c r="F662" s="213" t="s">
        <v>722</v>
      </c>
      <c r="G662" s="213" t="s">
        <v>722</v>
      </c>
      <c r="H662" s="213" t="s">
        <v>722</v>
      </c>
    </row>
    <row r="663" spans="1:8">
      <c r="A663" s="188" t="s">
        <v>113</v>
      </c>
      <c r="B663" s="188" t="s">
        <v>74</v>
      </c>
      <c r="C663" s="211">
        <v>-0.89017406201094962</v>
      </c>
      <c r="D663" s="211">
        <v>0.18993043410983584</v>
      </c>
      <c r="E663" s="211">
        <v>-4.686842665226397</v>
      </c>
      <c r="F663" s="211">
        <v>2.9275978952771384E-6</v>
      </c>
      <c r="G663" s="211">
        <v>-1.2626161527148523</v>
      </c>
      <c r="H663" s="211">
        <v>-0.51773197130704707</v>
      </c>
    </row>
    <row r="664" spans="1:8">
      <c r="A664" s="188" t="s">
        <v>113</v>
      </c>
      <c r="B664" s="188" t="s">
        <v>773</v>
      </c>
      <c r="C664" s="211">
        <v>-0.10581575028012728</v>
      </c>
      <c r="D664" s="211">
        <v>5.7598150881231717E-3</v>
      </c>
      <c r="E664" s="211">
        <v>-18.371379751117534</v>
      </c>
      <c r="F664" s="211">
        <v>1.0792408689682762E-70</v>
      </c>
      <c r="G664" s="211">
        <v>-0.1171103992053644</v>
      </c>
      <c r="H664" s="211">
        <v>-9.4521101354890169E-2</v>
      </c>
    </row>
    <row r="665" spans="1:8">
      <c r="A665" s="188" t="s">
        <v>113</v>
      </c>
      <c r="B665" s="188" t="s">
        <v>723</v>
      </c>
      <c r="C665" s="211">
        <v>4.0179041829406188E-2</v>
      </c>
      <c r="D665" s="211">
        <v>0.28152753558901766</v>
      </c>
      <c r="E665" s="211">
        <v>0.1427179822582639</v>
      </c>
      <c r="F665" s="211">
        <v>0.88652473187978098</v>
      </c>
      <c r="G665" s="211">
        <v>-0.51187942334977243</v>
      </c>
      <c r="H665" s="211">
        <v>0.5922375070085848</v>
      </c>
    </row>
    <row r="666" spans="1:8">
      <c r="A666" s="188" t="s">
        <v>113</v>
      </c>
      <c r="B666" s="188" t="s">
        <v>724</v>
      </c>
      <c r="C666" s="211">
        <v>-0.10417671081723121</v>
      </c>
      <c r="D666" s="211">
        <v>0.27938747861928459</v>
      </c>
      <c r="E666" s="211">
        <v>-0.37287537484523636</v>
      </c>
      <c r="F666" s="211">
        <v>0.70927368097944044</v>
      </c>
      <c r="G666" s="211">
        <v>-0.65203865374989123</v>
      </c>
      <c r="H666" s="211">
        <v>0.44368523211542887</v>
      </c>
    </row>
    <row r="667" spans="1:8">
      <c r="A667" s="188" t="s">
        <v>113</v>
      </c>
      <c r="B667" s="188" t="s">
        <v>725</v>
      </c>
      <c r="C667" s="212" t="s">
        <v>721</v>
      </c>
      <c r="D667" s="213" t="s">
        <v>722</v>
      </c>
      <c r="E667" s="213" t="s">
        <v>722</v>
      </c>
      <c r="F667" s="213" t="s">
        <v>722</v>
      </c>
      <c r="G667" s="213" t="s">
        <v>722</v>
      </c>
      <c r="H667" s="213" t="s">
        <v>722</v>
      </c>
    </row>
    <row r="668" spans="1:8">
      <c r="A668" s="188" t="s">
        <v>113</v>
      </c>
      <c r="B668" s="188" t="s">
        <v>770</v>
      </c>
      <c r="C668" s="211">
        <v>-2.8841926066799228</v>
      </c>
      <c r="D668" s="211">
        <v>0.3223749803372038</v>
      </c>
      <c r="E668" s="211">
        <v>-8.9467011480328313</v>
      </c>
      <c r="F668" s="211">
        <v>7.0888496019404708E-19</v>
      </c>
      <c r="G668" s="211">
        <v>-3.516350439784143</v>
      </c>
      <c r="H668" s="211">
        <v>-2.2520347735757027</v>
      </c>
    </row>
    <row r="669" spans="1:8">
      <c r="A669" s="188" t="s">
        <v>113</v>
      </c>
      <c r="B669" s="188" t="s">
        <v>771</v>
      </c>
      <c r="C669" s="211">
        <v>13.400300018378845</v>
      </c>
      <c r="D669" s="211">
        <v>0.94276639027197617</v>
      </c>
      <c r="E669" s="211">
        <v>14.213807531379038</v>
      </c>
      <c r="F669" s="211">
        <v>4.1701891069526805E-44</v>
      </c>
      <c r="G669" s="211">
        <v>11.551592163400681</v>
      </c>
      <c r="H669" s="211">
        <v>15.249007873357009</v>
      </c>
    </row>
    <row r="670" spans="1:8">
      <c r="B670" s="207"/>
      <c r="C670" s="207"/>
      <c r="D670" s="207"/>
      <c r="E670" s="207"/>
      <c r="F670" s="207"/>
      <c r="G670" s="207"/>
      <c r="H670" s="207"/>
    </row>
    <row r="671" spans="1:8">
      <c r="A671" s="234" t="s">
        <v>772</v>
      </c>
    </row>
    <row r="672" spans="1:8">
      <c r="A672" s="210" t="s">
        <v>726</v>
      </c>
    </row>
    <row r="673" spans="1:1">
      <c r="A673" s="235" t="s">
        <v>780</v>
      </c>
    </row>
  </sheetData>
  <mergeCells count="1">
    <mergeCell ref="G3:H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Y40"/>
  <sheetViews>
    <sheetView workbookViewId="0">
      <selection activeCell="A5" sqref="A5"/>
    </sheetView>
  </sheetViews>
  <sheetFormatPr defaultRowHeight="15"/>
  <cols>
    <col min="1" max="1" width="20.5703125" style="61" customWidth="1"/>
    <col min="2" max="5" width="9.7109375" style="61" customWidth="1"/>
    <col min="6" max="16384" width="9.140625" style="61"/>
  </cols>
  <sheetData>
    <row r="1" spans="1:25" ht="15" customHeight="1">
      <c r="A1" s="249" t="s">
        <v>899</v>
      </c>
      <c r="F1" s="169"/>
      <c r="G1" s="169"/>
      <c r="L1" s="169"/>
      <c r="M1" s="169"/>
      <c r="R1" s="169"/>
      <c r="S1" s="169"/>
      <c r="X1" s="169"/>
      <c r="Y1" s="169"/>
    </row>
    <row r="3" spans="1:25">
      <c r="B3" s="317" t="s">
        <v>776</v>
      </c>
      <c r="C3" s="317"/>
      <c r="D3" s="317"/>
      <c r="E3" s="317"/>
      <c r="F3" s="317"/>
      <c r="G3" s="317"/>
      <c r="H3" s="317" t="s">
        <v>423</v>
      </c>
      <c r="I3" s="317"/>
      <c r="J3" s="317"/>
      <c r="K3" s="317"/>
      <c r="L3" s="317"/>
      <c r="M3" s="317"/>
      <c r="N3" s="317" t="s">
        <v>424</v>
      </c>
      <c r="O3" s="317"/>
      <c r="P3" s="317"/>
      <c r="Q3" s="317"/>
      <c r="R3" s="317"/>
      <c r="S3" s="317"/>
      <c r="T3" s="317" t="s">
        <v>436</v>
      </c>
      <c r="U3" s="317"/>
      <c r="V3" s="317"/>
      <c r="W3" s="317"/>
      <c r="X3" s="317"/>
      <c r="Y3" s="317"/>
    </row>
    <row r="4" spans="1:25" ht="36.75">
      <c r="A4" s="61" t="s">
        <v>697</v>
      </c>
      <c r="B4" s="61">
        <v>2000</v>
      </c>
      <c r="C4" s="61">
        <v>2003</v>
      </c>
      <c r="D4" s="61">
        <v>2006</v>
      </c>
      <c r="E4" s="61">
        <v>2009</v>
      </c>
      <c r="F4" s="215" t="s">
        <v>480</v>
      </c>
      <c r="G4" s="215" t="s">
        <v>447</v>
      </c>
      <c r="H4" s="61">
        <v>2000</v>
      </c>
      <c r="I4" s="61">
        <v>2003</v>
      </c>
      <c r="J4" s="61">
        <v>2006</v>
      </c>
      <c r="K4" s="61">
        <v>2009</v>
      </c>
      <c r="L4" s="215" t="s">
        <v>480</v>
      </c>
      <c r="M4" s="215" t="s">
        <v>447</v>
      </c>
      <c r="N4" s="61">
        <v>2000</v>
      </c>
      <c r="O4" s="61">
        <v>2003</v>
      </c>
      <c r="P4" s="61">
        <v>2006</v>
      </c>
      <c r="Q4" s="61">
        <v>2009</v>
      </c>
      <c r="R4" s="215" t="s">
        <v>480</v>
      </c>
      <c r="S4" s="215" t="s">
        <v>447</v>
      </c>
      <c r="T4" s="61">
        <v>2000</v>
      </c>
      <c r="U4" s="61">
        <v>2003</v>
      </c>
      <c r="V4" s="61">
        <v>2006</v>
      </c>
      <c r="W4" s="61">
        <v>2009</v>
      </c>
      <c r="X4" s="215" t="s">
        <v>480</v>
      </c>
      <c r="Y4" s="215" t="s">
        <v>447</v>
      </c>
    </row>
    <row r="5" spans="1:25">
      <c r="A5" s="61" t="s">
        <v>79</v>
      </c>
      <c r="B5" s="216">
        <v>0.1820302313751434</v>
      </c>
      <c r="C5" s="216">
        <v>0.16001609237730588</v>
      </c>
      <c r="D5" s="216">
        <v>0.13413883227256532</v>
      </c>
      <c r="E5" s="216">
        <v>0.11596014847612728</v>
      </c>
      <c r="F5" s="217">
        <f>CORREL(B5:E5,B$4:E$4)</f>
        <v>-0.99794298141883397</v>
      </c>
      <c r="G5" s="217">
        <f>AVERAGE(B5:E5)</f>
        <v>0.14803632612528544</v>
      </c>
      <c r="H5" s="216">
        <v>0.20682992808836687</v>
      </c>
      <c r="I5" s="216">
        <v>0.12359931815785787</v>
      </c>
      <c r="J5" s="216">
        <v>0.13675068157265685</v>
      </c>
      <c r="K5" s="216">
        <v>7.9689107275212473E-2</v>
      </c>
      <c r="L5" s="217">
        <f>CORREL(H5:K5,H$4:K$4)</f>
        <v>-0.90171145182175461</v>
      </c>
      <c r="M5" s="217">
        <f>AVERAGE(H5:K5)</f>
        <v>0.1367172587735235</v>
      </c>
      <c r="N5" s="216">
        <v>0.20349947538134575</v>
      </c>
      <c r="O5" s="216">
        <v>0.12444785706781118</v>
      </c>
      <c r="P5" s="216">
        <v>0.12157158398235222</v>
      </c>
      <c r="Q5" s="216">
        <v>0.14006050041570189</v>
      </c>
      <c r="R5" s="217">
        <f>CORREL(N5:Q5,N$4:Q$4)</f>
        <v>-0.65162987899329838</v>
      </c>
      <c r="S5" s="217">
        <f>AVERAGE(N5:Q5)</f>
        <v>0.14739485421180276</v>
      </c>
      <c r="T5" s="216">
        <v>0.13344699590253392</v>
      </c>
      <c r="U5" s="216">
        <v>0.29899678670109786</v>
      </c>
      <c r="V5" s="216">
        <v>0.16959559179349956</v>
      </c>
      <c r="W5" s="216">
        <v>0.13817775649559555</v>
      </c>
      <c r="X5" s="217">
        <f>CORREL(T5:W5,T$4:W$4)</f>
        <v>-0.19157587192741635</v>
      </c>
      <c r="Y5" s="217">
        <f>AVERAGE(T5:W5)</f>
        <v>0.18505428272318175</v>
      </c>
    </row>
    <row r="6" spans="1:25">
      <c r="A6" s="61" t="s">
        <v>80</v>
      </c>
      <c r="B6" s="216">
        <v>-1.5113765363728658E-2</v>
      </c>
      <c r="C6" s="216">
        <v>0.11011360442568201</v>
      </c>
      <c r="D6" s="216">
        <v>8.2084551685093182E-2</v>
      </c>
      <c r="E6" s="216">
        <v>0.10774675415320269</v>
      </c>
      <c r="F6" s="217">
        <f>CORREL(B6:E6,B$4:E$4)</f>
        <v>0.74604846938094627</v>
      </c>
      <c r="G6" s="217">
        <f t="shared" ref="G6:G39" si="0">AVERAGE(B6:E6)</f>
        <v>7.1207786225062297E-2</v>
      </c>
      <c r="H6" s="216">
        <v>-8.2315722646527367E-2</v>
      </c>
      <c r="I6" s="216">
        <v>9.1878322764621462E-2</v>
      </c>
      <c r="J6" s="216">
        <v>8.1894506320800795E-2</v>
      </c>
      <c r="K6" s="216">
        <v>6.6266676878965092E-2</v>
      </c>
      <c r="L6" s="217">
        <f t="shared" ref="L6:L39" si="1">CORREL(H6:K6,H$4:K$4)</f>
        <v>0.68734978427961901</v>
      </c>
      <c r="M6" s="217">
        <f t="shared" ref="M6:M39" si="2">AVERAGE(H6:K6)</f>
        <v>3.9430945829464992E-2</v>
      </c>
      <c r="N6" s="216">
        <v>-6.6059218868141964E-2</v>
      </c>
      <c r="O6" s="216">
        <v>4.0448849101075435E-2</v>
      </c>
      <c r="P6" s="216">
        <v>3.8077544759040904E-2</v>
      </c>
      <c r="Q6" s="216">
        <v>0.13825435915314555</v>
      </c>
      <c r="R6" s="217">
        <f t="shared" ref="R6:R39" si="3">CORREL(N6:Q6,N$4:Q$4)</f>
        <v>0.94472271809074237</v>
      </c>
      <c r="S6" s="217">
        <f t="shared" ref="S6:S39" si="4">AVERAGE(N6:Q6)</f>
        <v>3.7680383536279977E-2</v>
      </c>
      <c r="T6" s="216">
        <v>0.10374054709956843</v>
      </c>
      <c r="U6" s="216">
        <v>0.20059247075688499</v>
      </c>
      <c r="V6" s="216">
        <v>9.7815710702495201E-2</v>
      </c>
      <c r="W6" s="216">
        <v>6.7466848063391455E-2</v>
      </c>
      <c r="X6" s="217">
        <f t="shared" ref="X6:X39" si="5">CORREL(T6:W6,T$4:W$4)</f>
        <v>-0.47351592482431604</v>
      </c>
      <c r="Y6" s="217">
        <f t="shared" ref="Y6:Y39" si="6">AVERAGE(T6:W6)</f>
        <v>0.117403894155585</v>
      </c>
    </row>
    <row r="7" spans="1:25">
      <c r="A7" s="61" t="s">
        <v>81</v>
      </c>
      <c r="B7" s="216">
        <v>5.191913006094684E-3</v>
      </c>
      <c r="C7" s="216">
        <v>0.13378393660746563</v>
      </c>
      <c r="D7" s="216">
        <v>0.12331610667139965</v>
      </c>
      <c r="E7" s="216">
        <v>9.3245139591170825E-2</v>
      </c>
      <c r="F7" s="217">
        <f t="shared" ref="F7:F39" si="7">CORREL(B7:E7,B$4:E$4)</f>
        <v>0.56099723997935136</v>
      </c>
      <c r="G7" s="217">
        <f>AVERAGE(B7:E7)</f>
        <v>8.8884273969032687E-2</v>
      </c>
      <c r="H7" s="216">
        <v>6.3047987639380909E-2</v>
      </c>
      <c r="I7" s="216">
        <v>0.10635474223225189</v>
      </c>
      <c r="J7" s="216">
        <v>0.11620927818188201</v>
      </c>
      <c r="K7" s="216">
        <v>6.4406772420444111E-2</v>
      </c>
      <c r="L7" s="217">
        <f t="shared" si="1"/>
        <v>6.4799437584988281E-2</v>
      </c>
      <c r="M7" s="217">
        <f t="shared" si="2"/>
        <v>8.7504695118489739E-2</v>
      </c>
      <c r="N7" s="216">
        <v>1.64174073574904E-2</v>
      </c>
      <c r="O7" s="216">
        <v>7.6411606868609427E-2</v>
      </c>
      <c r="P7" s="216">
        <v>0.10145156146854051</v>
      </c>
      <c r="Q7" s="216">
        <v>0.11173324516809729</v>
      </c>
      <c r="R7" s="217">
        <f t="shared" si="3"/>
        <v>0.93989632040822679</v>
      </c>
      <c r="S7" s="217">
        <f t="shared" si="4"/>
        <v>7.6503455215684413E-2</v>
      </c>
      <c r="T7" s="216">
        <v>5.0876667074481345E-2</v>
      </c>
      <c r="U7" s="216">
        <v>0.2165299662658966</v>
      </c>
      <c r="V7" s="216">
        <v>0.14507420038845251</v>
      </c>
      <c r="W7" s="216">
        <v>8.7880437605311668E-2</v>
      </c>
      <c r="X7" s="217">
        <f t="shared" si="5"/>
        <v>7.0696234272996927E-2</v>
      </c>
      <c r="Y7" s="217">
        <f t="shared" si="6"/>
        <v>0.12509031783353552</v>
      </c>
    </row>
    <row r="8" spans="1:25">
      <c r="A8" s="61" t="s">
        <v>82</v>
      </c>
      <c r="B8" s="216">
        <v>8.8964727532098345E-2</v>
      </c>
      <c r="C8" s="216">
        <v>5.1376392730564581E-2</v>
      </c>
      <c r="D8" s="216">
        <v>9.3572037776679898E-2</v>
      </c>
      <c r="E8" s="216">
        <v>0.1780262208077695</v>
      </c>
      <c r="F8" s="217">
        <f t="shared" si="7"/>
        <v>0.74685914356779748</v>
      </c>
      <c r="G8" s="217">
        <f t="shared" si="0"/>
        <v>0.10298484471177807</v>
      </c>
      <c r="H8" s="216">
        <v>2.9715600780973448E-3</v>
      </c>
      <c r="I8" s="216">
        <v>3.1079710524277077E-2</v>
      </c>
      <c r="J8" s="216">
        <v>5.1658928284800038E-2</v>
      </c>
      <c r="K8" s="216">
        <v>9.7297135339569588E-2</v>
      </c>
      <c r="L8" s="217">
        <f t="shared" si="1"/>
        <v>0.98619156328592017</v>
      </c>
      <c r="M8" s="217">
        <f t="shared" si="2"/>
        <v>4.5751833556686008E-2</v>
      </c>
      <c r="N8" s="216">
        <v>0.21409645691103696</v>
      </c>
      <c r="O8" s="216">
        <v>1.3949216839211159E-2</v>
      </c>
      <c r="P8" s="216">
        <v>3.9802090499596501E-2</v>
      </c>
      <c r="Q8" s="216">
        <v>0.22594757933389481</v>
      </c>
      <c r="R8" s="217">
        <f t="shared" si="3"/>
        <v>7.0708180468906145E-2</v>
      </c>
      <c r="S8" s="217">
        <f t="shared" si="4"/>
        <v>0.12344883589593486</v>
      </c>
      <c r="T8" s="216">
        <v>0.15450692457298126</v>
      </c>
      <c r="U8" s="216">
        <v>0.17868375201684122</v>
      </c>
      <c r="V8" s="216">
        <v>0.18477740405279885</v>
      </c>
      <c r="W8" s="216">
        <v>0.28180979240547627</v>
      </c>
      <c r="X8" s="217">
        <f t="shared" si="5"/>
        <v>0.89255800582958389</v>
      </c>
      <c r="Y8" s="217">
        <f t="shared" si="6"/>
        <v>0.19994446826202439</v>
      </c>
    </row>
    <row r="9" spans="1:25">
      <c r="A9" s="61" t="s">
        <v>83</v>
      </c>
      <c r="B9" s="216">
        <v>4.2496798436961115E-2</v>
      </c>
      <c r="C9" s="216">
        <v>0.18399644553471764</v>
      </c>
      <c r="D9" s="216">
        <v>0.11027122540506122</v>
      </c>
      <c r="E9" s="216">
        <v>0.13191001274970279</v>
      </c>
      <c r="F9" s="217">
        <f t="shared" si="7"/>
        <v>0.42842670301773761</v>
      </c>
      <c r="G9" s="217">
        <f t="shared" si="0"/>
        <v>0.1171686205316107</v>
      </c>
      <c r="H9" s="216">
        <v>3.3182031874090648E-2</v>
      </c>
      <c r="I9" s="216">
        <v>0.1645587914864606</v>
      </c>
      <c r="J9" s="216">
        <v>9.5102824852267662E-2</v>
      </c>
      <c r="K9" s="216">
        <v>9.3924043639208449E-2</v>
      </c>
      <c r="L9" s="217">
        <f t="shared" si="1"/>
        <v>0.27113196531936323</v>
      </c>
      <c r="M9" s="217">
        <f t="shared" si="2"/>
        <v>9.6691922963006854E-2</v>
      </c>
      <c r="N9" s="216">
        <v>6.5797541113381111E-2</v>
      </c>
      <c r="O9" s="216">
        <v>9.5848748219627744E-2</v>
      </c>
      <c r="P9" s="216">
        <v>8.5154745933118253E-2</v>
      </c>
      <c r="Q9" s="216">
        <v>0.14600115248320328</v>
      </c>
      <c r="R9" s="217">
        <f t="shared" si="3"/>
        <v>0.86769390000992719</v>
      </c>
      <c r="S9" s="217">
        <f t="shared" si="4"/>
        <v>9.82005469373326E-2</v>
      </c>
      <c r="T9" s="216">
        <v>2.0913288297778825E-2</v>
      </c>
      <c r="U9" s="216">
        <v>0.31468457101664987</v>
      </c>
      <c r="V9" s="216">
        <v>0.16170562644984163</v>
      </c>
      <c r="W9" s="216">
        <v>0.20183669799646206</v>
      </c>
      <c r="X9" s="217">
        <f t="shared" si="5"/>
        <v>0.41480653067796963</v>
      </c>
      <c r="Y9" s="217">
        <f t="shared" si="6"/>
        <v>0.1747850459401831</v>
      </c>
    </row>
    <row r="10" spans="1:25">
      <c r="A10" s="61" t="s">
        <v>84</v>
      </c>
      <c r="B10" s="216">
        <v>3.7669864965328165E-3</v>
      </c>
      <c r="C10" s="216">
        <v>0.14428387276277377</v>
      </c>
      <c r="D10" s="216">
        <v>0.10956607879393854</v>
      </c>
      <c r="E10" s="216">
        <v>0.10901049131884277</v>
      </c>
      <c r="F10" s="217">
        <f t="shared" si="7"/>
        <v>0.59598365508113105</v>
      </c>
      <c r="G10" s="217">
        <f t="shared" si="0"/>
        <v>9.165685734302198E-2</v>
      </c>
      <c r="H10" s="216">
        <v>6.0143141715112466E-2</v>
      </c>
      <c r="I10" s="216">
        <v>0.12868737723149662</v>
      </c>
      <c r="J10" s="216">
        <v>9.1729645225412049E-2</v>
      </c>
      <c r="K10" s="216">
        <v>8.1768538342158442E-2</v>
      </c>
      <c r="L10" s="217">
        <f t="shared" si="1"/>
        <v>0.12592915848247388</v>
      </c>
      <c r="M10" s="217">
        <f t="shared" si="2"/>
        <v>9.0582175628544898E-2</v>
      </c>
      <c r="N10" s="216">
        <v>-6.6064737255447661E-2</v>
      </c>
      <c r="O10" s="216">
        <v>7.2988889695015824E-2</v>
      </c>
      <c r="P10" s="216">
        <v>0.15594713233505064</v>
      </c>
      <c r="Q10" s="216">
        <v>0.14314350115601812</v>
      </c>
      <c r="R10" s="217">
        <f t="shared" si="3"/>
        <v>0.90113070004451268</v>
      </c>
      <c r="S10" s="217">
        <f t="shared" si="4"/>
        <v>7.6503696482659228E-2</v>
      </c>
      <c r="T10" s="216">
        <v>5.9385400784079511E-3</v>
      </c>
      <c r="U10" s="216">
        <v>0.23039608463926287</v>
      </c>
      <c r="V10" s="216">
        <v>0.11598524014992312</v>
      </c>
      <c r="W10" s="216">
        <v>8.1830933082248883E-2</v>
      </c>
      <c r="X10" s="217">
        <f t="shared" si="5"/>
        <v>0.15663666547881866</v>
      </c>
      <c r="Y10" s="217">
        <f t="shared" si="6"/>
        <v>0.1085376994874607</v>
      </c>
    </row>
    <row r="11" spans="1:25">
      <c r="A11" s="61" t="s">
        <v>85</v>
      </c>
      <c r="B11" s="216">
        <v>0.10676644953549183</v>
      </c>
      <c r="C11" s="216">
        <v>0.11544343493522966</v>
      </c>
      <c r="D11" s="216">
        <v>0.14050333748079613</v>
      </c>
      <c r="E11" s="216">
        <v>0.12672171213355715</v>
      </c>
      <c r="F11" s="217">
        <f t="shared" si="7"/>
        <v>0.75111202754794337</v>
      </c>
      <c r="G11" s="217">
        <f t="shared" si="0"/>
        <v>0.12235873352126869</v>
      </c>
      <c r="H11" s="216">
        <v>9.1172052002826978E-2</v>
      </c>
      <c r="I11" s="216">
        <v>7.7030344759264957E-2</v>
      </c>
      <c r="J11" s="216">
        <v>0.10083832142455872</v>
      </c>
      <c r="K11" s="216">
        <v>6.0580559478998111E-2</v>
      </c>
      <c r="L11" s="217">
        <f t="shared" si="1"/>
        <v>-0.50055493569763043</v>
      </c>
      <c r="M11" s="217">
        <f t="shared" si="2"/>
        <v>8.2405319416412187E-2</v>
      </c>
      <c r="N11" s="216">
        <v>0.12109868884088765</v>
      </c>
      <c r="O11" s="216">
        <v>0.15788791643532107</v>
      </c>
      <c r="P11" s="216">
        <v>0.20079085801832006</v>
      </c>
      <c r="Q11" s="216">
        <v>0.16638027355172072</v>
      </c>
      <c r="R11" s="217">
        <f t="shared" si="3"/>
        <v>0.70514293071964151</v>
      </c>
      <c r="S11" s="217">
        <f t="shared" si="4"/>
        <v>0.16153943421156236</v>
      </c>
      <c r="T11" s="216">
        <v>8.605506339857151E-2</v>
      </c>
      <c r="U11" s="216">
        <v>0.20441713332291839</v>
      </c>
      <c r="V11" s="216">
        <v>0.15699210740206151</v>
      </c>
      <c r="W11" s="216">
        <v>0.11453806440010815</v>
      </c>
      <c r="X11" s="217">
        <f t="shared" si="5"/>
        <v>9.5085721809591781E-2</v>
      </c>
      <c r="Y11" s="217">
        <f t="shared" si="6"/>
        <v>0.1405005921309149</v>
      </c>
    </row>
    <row r="12" spans="1:25">
      <c r="A12" s="61" t="s">
        <v>86</v>
      </c>
      <c r="B12" s="216">
        <v>5.4078178131631946E-2</v>
      </c>
      <c r="C12" s="216">
        <v>0.17600583934576061</v>
      </c>
      <c r="D12" s="216">
        <v>8.3616749932075296E-2</v>
      </c>
      <c r="E12" s="216">
        <v>7.6715038051569942E-2</v>
      </c>
      <c r="F12" s="217">
        <f t="shared" si="7"/>
        <v>-5.8772863731872314E-2</v>
      </c>
      <c r="G12" s="217">
        <f t="shared" si="0"/>
        <v>9.7603951365259442E-2</v>
      </c>
      <c r="H12" s="216">
        <v>7.490412345249467E-2</v>
      </c>
      <c r="I12" s="216">
        <v>0.15529479071049068</v>
      </c>
      <c r="J12" s="216">
        <v>4.8396750500587997E-2</v>
      </c>
      <c r="K12" s="216">
        <v>4.5291945879125182E-2</v>
      </c>
      <c r="L12" s="217">
        <f t="shared" si="1"/>
        <v>-0.49258248701266538</v>
      </c>
      <c r="M12" s="217">
        <f t="shared" si="2"/>
        <v>8.0971902635674622E-2</v>
      </c>
      <c r="N12" s="216">
        <v>1.5800938765618222E-4</v>
      </c>
      <c r="O12" s="216">
        <v>0.15607686934026901</v>
      </c>
      <c r="P12" s="216">
        <v>0.13514232160699624</v>
      </c>
      <c r="Q12" s="216">
        <v>9.2624803400992814E-2</v>
      </c>
      <c r="R12" s="217">
        <f t="shared" si="3"/>
        <v>0.47892081104499173</v>
      </c>
      <c r="S12" s="217">
        <f t="shared" si="4"/>
        <v>9.6000500933978564E-2</v>
      </c>
      <c r="T12" s="216">
        <v>5.1983137956589896E-2</v>
      </c>
      <c r="U12" s="216">
        <v>0.27611449086364248</v>
      </c>
      <c r="V12" s="216">
        <v>0.11298872893274511</v>
      </c>
      <c r="W12" s="216">
        <v>9.2669162292846857E-2</v>
      </c>
      <c r="X12" s="217">
        <f t="shared" si="5"/>
        <v>-5.3857935891689079E-2</v>
      </c>
      <c r="Y12" s="217">
        <f t="shared" si="6"/>
        <v>0.13343888001145607</v>
      </c>
    </row>
    <row r="13" spans="1:25">
      <c r="A13" s="61" t="s">
        <v>87</v>
      </c>
      <c r="B13" s="216">
        <v>3.0725045503532181E-2</v>
      </c>
      <c r="C13" s="216">
        <v>0.15520358388448974</v>
      </c>
      <c r="D13" s="216">
        <v>0.13688813420677651</v>
      </c>
      <c r="E13" s="216">
        <v>0.11814172785032051</v>
      </c>
      <c r="F13" s="217">
        <f t="shared" si="7"/>
        <v>0.57126092176934984</v>
      </c>
      <c r="G13" s="217">
        <f t="shared" si="0"/>
        <v>0.11023962286127972</v>
      </c>
      <c r="H13" s="216">
        <v>0.29494903791326399</v>
      </c>
      <c r="I13" s="216">
        <v>9.8066577152223E-2</v>
      </c>
      <c r="J13" s="216">
        <v>0.14830244310023891</v>
      </c>
      <c r="K13" s="216">
        <v>4.2265690180700824E-2</v>
      </c>
      <c r="L13" s="217">
        <f t="shared" si="1"/>
        <v>-0.84300046941258455</v>
      </c>
      <c r="M13" s="217">
        <f t="shared" si="2"/>
        <v>0.14589593708660667</v>
      </c>
      <c r="N13" s="216">
        <v>-9.870837554154982E-2</v>
      </c>
      <c r="O13" s="216">
        <v>0.13198224434881994</v>
      </c>
      <c r="P13" s="216">
        <v>7.9208252951694078E-2</v>
      </c>
      <c r="Q13" s="216">
        <v>0.16104971480726793</v>
      </c>
      <c r="R13" s="217">
        <f t="shared" si="3"/>
        <v>0.80554657351533754</v>
      </c>
      <c r="S13" s="217">
        <f t="shared" si="4"/>
        <v>6.8382959141558036E-2</v>
      </c>
      <c r="T13" s="216">
        <v>0.24998556095502381</v>
      </c>
      <c r="U13" s="216">
        <v>0.34997260806175923</v>
      </c>
      <c r="V13" s="216">
        <v>0.16647744332983583</v>
      </c>
      <c r="W13" s="216">
        <v>0.10039971817584391</v>
      </c>
      <c r="X13" s="217">
        <f t="shared" si="5"/>
        <v>-0.75657788029650541</v>
      </c>
      <c r="Y13" s="217">
        <f t="shared" si="6"/>
        <v>0.21670883263061569</v>
      </c>
    </row>
    <row r="14" spans="1:25">
      <c r="A14" s="61" t="s">
        <v>88</v>
      </c>
      <c r="B14" s="216">
        <v>6.2634647370683777E-2</v>
      </c>
      <c r="C14" s="216">
        <v>9.8644647486874917E-2</v>
      </c>
      <c r="D14" s="216">
        <v>9.8244208229761723E-2</v>
      </c>
      <c r="E14" s="216">
        <v>0.10963000616964823</v>
      </c>
      <c r="F14" s="217">
        <f t="shared" si="7"/>
        <v>0.88703304827333773</v>
      </c>
      <c r="G14" s="217">
        <f t="shared" si="0"/>
        <v>9.2288377314242165E-2</v>
      </c>
      <c r="H14" s="216">
        <v>0.17013421677221099</v>
      </c>
      <c r="I14" s="216">
        <v>8.7446373575511382E-2</v>
      </c>
      <c r="J14" s="216">
        <v>6.9158869864887937E-2</v>
      </c>
      <c r="K14" s="216">
        <v>4.5299330345953091E-2</v>
      </c>
      <c r="L14" s="217">
        <f t="shared" si="1"/>
        <v>-0.93499243823322509</v>
      </c>
      <c r="M14" s="217">
        <f t="shared" si="2"/>
        <v>9.3009697639640856E-2</v>
      </c>
      <c r="N14" s="216">
        <v>2.0409730421224167E-4</v>
      </c>
      <c r="O14" s="216">
        <v>-1.8094088724600874E-2</v>
      </c>
      <c r="P14" s="216">
        <v>9.6394823116600428E-2</v>
      </c>
      <c r="Q14" s="216">
        <v>0.14403523100008608</v>
      </c>
      <c r="R14" s="217">
        <f t="shared" si="3"/>
        <v>0.91036187112589118</v>
      </c>
      <c r="S14" s="217">
        <f t="shared" si="4"/>
        <v>5.5635015674074473E-2</v>
      </c>
      <c r="T14" s="216">
        <v>6.6866775003374235E-2</v>
      </c>
      <c r="U14" s="216">
        <v>0.18578209100753251</v>
      </c>
      <c r="V14" s="216">
        <v>0.12775340751891398</v>
      </c>
      <c r="W14" s="216">
        <v>8.4452046869719508E-2</v>
      </c>
      <c r="X14" s="217">
        <f t="shared" si="5"/>
        <v>-1.2851598920905637E-2</v>
      </c>
      <c r="Y14" s="217">
        <f t="shared" si="6"/>
        <v>0.11621358009988506</v>
      </c>
    </row>
    <row r="15" spans="1:25">
      <c r="A15" s="61" t="s">
        <v>89</v>
      </c>
      <c r="B15" s="216">
        <v>0.30974326507675493</v>
      </c>
      <c r="C15" s="216">
        <v>0.25427158955747631</v>
      </c>
      <c r="D15" s="216">
        <v>0.18629679074704758</v>
      </c>
      <c r="E15" s="216">
        <v>0.25070164261503031</v>
      </c>
      <c r="F15" s="217">
        <f t="shared" si="7"/>
        <v>-0.62678003827807327</v>
      </c>
      <c r="G15" s="217">
        <f t="shared" si="0"/>
        <v>0.25025332199907729</v>
      </c>
      <c r="H15" s="216">
        <v>0.25948911859802876</v>
      </c>
      <c r="I15" s="216">
        <v>0.22421196262671939</v>
      </c>
      <c r="J15" s="216">
        <v>0.17794355227538172</v>
      </c>
      <c r="K15" s="216">
        <v>0.15923644505629375</v>
      </c>
      <c r="L15" s="217">
        <f t="shared" si="1"/>
        <v>-0.98833649920887512</v>
      </c>
      <c r="M15" s="217">
        <f t="shared" si="2"/>
        <v>0.20522026963910589</v>
      </c>
      <c r="N15" s="216">
        <v>0.33550921264485245</v>
      </c>
      <c r="O15" s="216">
        <v>0.25320360478118287</v>
      </c>
      <c r="P15" s="216">
        <v>0.20518087493948359</v>
      </c>
      <c r="Q15" s="216">
        <v>0.31001436950303263</v>
      </c>
      <c r="R15" s="217">
        <f t="shared" si="3"/>
        <v>-0.27521420897809618</v>
      </c>
      <c r="S15" s="217">
        <f t="shared" si="4"/>
        <v>0.27597701546713788</v>
      </c>
      <c r="T15" s="216">
        <v>0.30616149192441533</v>
      </c>
      <c r="U15" s="216">
        <v>0.34161918566282928</v>
      </c>
      <c r="V15" s="216">
        <v>0.21660293558998461</v>
      </c>
      <c r="W15" s="216">
        <v>0.29384049992466738</v>
      </c>
      <c r="X15" s="217">
        <f t="shared" si="5"/>
        <v>-0.39692149975389318</v>
      </c>
      <c r="Y15" s="217">
        <f t="shared" si="6"/>
        <v>0.28955602827547411</v>
      </c>
    </row>
    <row r="16" spans="1:25">
      <c r="A16" s="61" t="s">
        <v>90</v>
      </c>
      <c r="B16" s="216">
        <v>5.6070501247557754E-2</v>
      </c>
      <c r="C16" s="216">
        <v>0.18979767818504464</v>
      </c>
      <c r="D16" s="216">
        <v>0.13008354605548461</v>
      </c>
      <c r="E16" s="216">
        <v>0.13562527837504385</v>
      </c>
      <c r="F16" s="217">
        <f t="shared" si="7"/>
        <v>0.42050100198059692</v>
      </c>
      <c r="G16" s="217">
        <f t="shared" si="0"/>
        <v>0.12789425096578272</v>
      </c>
      <c r="H16" s="216">
        <v>0.13162891049494033</v>
      </c>
      <c r="I16" s="216">
        <v>0.19030063453767793</v>
      </c>
      <c r="J16" s="216">
        <v>0.10358701152745781</v>
      </c>
      <c r="K16" s="216">
        <v>8.1876888945420126E-2</v>
      </c>
      <c r="L16" s="217">
        <f t="shared" si="1"/>
        <v>-0.64886766549357044</v>
      </c>
      <c r="M16" s="217">
        <f t="shared" si="2"/>
        <v>0.12684836137637406</v>
      </c>
      <c r="N16" s="216">
        <v>5.2400067416772285E-2</v>
      </c>
      <c r="O16" s="216">
        <v>3.7142286737984379E-2</v>
      </c>
      <c r="P16" s="216">
        <v>0.11293670387270228</v>
      </c>
      <c r="Q16" s="216">
        <v>0.16690185115107958</v>
      </c>
      <c r="R16" s="217">
        <f t="shared" si="3"/>
        <v>0.90955982251279277</v>
      </c>
      <c r="S16" s="217">
        <f t="shared" si="4"/>
        <v>9.2345227294634638E-2</v>
      </c>
      <c r="T16" s="216">
        <v>3.6441205583114936E-2</v>
      </c>
      <c r="U16" s="216">
        <v>0.30927808486996555</v>
      </c>
      <c r="V16" s="216">
        <v>0.17130967733780961</v>
      </c>
      <c r="W16" s="216">
        <v>0.12473769753929639</v>
      </c>
      <c r="X16" s="217">
        <f t="shared" si="5"/>
        <v>0.14385506564375788</v>
      </c>
      <c r="Y16" s="217">
        <f t="shared" si="6"/>
        <v>0.16044166633254664</v>
      </c>
    </row>
    <row r="17" spans="1:25">
      <c r="A17" s="61" t="s">
        <v>91</v>
      </c>
      <c r="B17" s="216">
        <v>8.1379041499801436E-2</v>
      </c>
      <c r="C17" s="216">
        <v>0.15487571424695773</v>
      </c>
      <c r="D17" s="216">
        <v>0.11119328007318408</v>
      </c>
      <c r="E17" s="216">
        <v>9.8756045428499376E-2</v>
      </c>
      <c r="F17" s="217">
        <f t="shared" si="7"/>
        <v>3.4775072585349773E-2</v>
      </c>
      <c r="G17" s="217">
        <f t="shared" si="0"/>
        <v>0.11155102031211064</v>
      </c>
      <c r="H17" s="216">
        <v>4.2234210526683972E-3</v>
      </c>
      <c r="I17" s="216">
        <v>0.12554349636397014</v>
      </c>
      <c r="J17" s="216">
        <v>0.10514398439911997</v>
      </c>
      <c r="K17" s="216">
        <v>6.0613431397836474E-2</v>
      </c>
      <c r="L17" s="217">
        <f t="shared" si="1"/>
        <v>0.35717190617886585</v>
      </c>
      <c r="M17" s="217">
        <f t="shared" si="2"/>
        <v>7.3881083303398751E-2</v>
      </c>
      <c r="N17" s="216">
        <v>9.0054353197041193E-2</v>
      </c>
      <c r="O17" s="216">
        <v>0.21417105343560433</v>
      </c>
      <c r="P17" s="216">
        <v>0.1593894621598935</v>
      </c>
      <c r="Q17" s="216">
        <v>0.13499238757348603</v>
      </c>
      <c r="R17" s="217">
        <f t="shared" si="3"/>
        <v>0.19977797015081869</v>
      </c>
      <c r="S17" s="217">
        <f t="shared" si="4"/>
        <v>0.14965181409150624</v>
      </c>
      <c r="T17" s="216">
        <v>8.4969229164367763E-2</v>
      </c>
      <c r="U17" s="216">
        <v>0.21530476761957146</v>
      </c>
      <c r="V17" s="216">
        <v>0.12357696838614719</v>
      </c>
      <c r="W17" s="216">
        <v>7.6528062144982881E-2</v>
      </c>
      <c r="X17" s="217">
        <f t="shared" si="5"/>
        <v>-0.237852835394222</v>
      </c>
      <c r="Y17" s="217">
        <f t="shared" si="6"/>
        <v>0.12509475682876733</v>
      </c>
    </row>
    <row r="18" spans="1:25">
      <c r="A18" s="61" t="s">
        <v>92</v>
      </c>
      <c r="B18" s="216">
        <v>0.26197108096499916</v>
      </c>
      <c r="C18" s="216">
        <v>0.18880481716002676</v>
      </c>
      <c r="D18" s="216">
        <v>0.11527161754545943</v>
      </c>
      <c r="E18" s="216">
        <v>8.4379790192085843E-2</v>
      </c>
      <c r="F18" s="217">
        <f t="shared" si="7"/>
        <v>-0.98564547231278421</v>
      </c>
      <c r="G18" s="217">
        <f t="shared" si="0"/>
        <v>0.16260682646564281</v>
      </c>
      <c r="H18" s="216">
        <v>0.16916357783635927</v>
      </c>
      <c r="I18" s="216">
        <v>0.18121884182965425</v>
      </c>
      <c r="J18" s="216">
        <v>0.13502149386815118</v>
      </c>
      <c r="K18" s="216">
        <v>4.1957924756153016E-2</v>
      </c>
      <c r="L18" s="217">
        <f t="shared" si="1"/>
        <v>-0.87618943095704782</v>
      </c>
      <c r="M18" s="217">
        <f t="shared" si="2"/>
        <v>0.13184045957257942</v>
      </c>
      <c r="N18" s="216">
        <v>0.3198473118424825</v>
      </c>
      <c r="O18" s="216">
        <v>5.9081896376275339E-2</v>
      </c>
      <c r="P18" s="216">
        <v>5.5849667606510084E-2</v>
      </c>
      <c r="Q18" s="216">
        <v>0.11152073687301024</v>
      </c>
      <c r="R18" s="217">
        <f t="shared" si="3"/>
        <v>-0.64976322660717856</v>
      </c>
      <c r="S18" s="217">
        <f t="shared" si="4"/>
        <v>0.13657490317456955</v>
      </c>
      <c r="T18" s="216">
        <v>0.3064453385497401</v>
      </c>
      <c r="U18" s="216">
        <v>0.27991120237370642</v>
      </c>
      <c r="V18" s="216">
        <v>0.12615610325641988</v>
      </c>
      <c r="W18" s="216">
        <v>6.7457273012866623E-2</v>
      </c>
      <c r="X18" s="217">
        <f t="shared" si="5"/>
        <v>-0.96583838831556212</v>
      </c>
      <c r="Y18" s="217">
        <f t="shared" si="6"/>
        <v>0.19499247929818328</v>
      </c>
    </row>
    <row r="19" spans="1:25">
      <c r="A19" s="61" t="s">
        <v>93</v>
      </c>
      <c r="B19" s="216">
        <v>2.6176275373166531E-2</v>
      </c>
      <c r="C19" s="216">
        <v>9.3866076362771791E-2</v>
      </c>
      <c r="D19" s="216">
        <v>0.10416437742079682</v>
      </c>
      <c r="E19" s="216">
        <v>0.12670270440706294</v>
      </c>
      <c r="F19" s="217">
        <f t="shared" si="7"/>
        <v>0.93062775868116265</v>
      </c>
      <c r="G19" s="217">
        <f t="shared" si="0"/>
        <v>8.7727358390949528E-2</v>
      </c>
      <c r="H19" s="216">
        <v>2.1073131727607889E-2</v>
      </c>
      <c r="I19" s="216">
        <v>0.11530931689489037</v>
      </c>
      <c r="J19" s="216">
        <v>6.6197600155091157E-2</v>
      </c>
      <c r="K19" s="216">
        <v>3.5254910355574764E-2</v>
      </c>
      <c r="L19" s="217">
        <f t="shared" si="1"/>
        <v>-2.0314696580236692E-2</v>
      </c>
      <c r="M19" s="217">
        <f t="shared" si="2"/>
        <v>5.9458739783291047E-2</v>
      </c>
      <c r="N19" s="216">
        <v>2.4212935901596903E-2</v>
      </c>
      <c r="O19" s="216">
        <v>-3.1973463371309033E-2</v>
      </c>
      <c r="P19" s="216">
        <v>3.4758128316459233E-2</v>
      </c>
      <c r="Q19" s="216">
        <v>0.17735310106151878</v>
      </c>
      <c r="R19" s="217">
        <f t="shared" si="3"/>
        <v>0.76212291261585252</v>
      </c>
      <c r="S19" s="217">
        <f t="shared" si="4"/>
        <v>5.1087675477066469E-2</v>
      </c>
      <c r="T19" s="216">
        <v>0.17291025169471905</v>
      </c>
      <c r="U19" s="216">
        <v>0.21773705751478803</v>
      </c>
      <c r="V19" s="216">
        <v>0.2675644543942966</v>
      </c>
      <c r="W19" s="216">
        <v>0.25081165364363872</v>
      </c>
      <c r="X19" s="217">
        <f t="shared" si="5"/>
        <v>0.87719653330822511</v>
      </c>
      <c r="Y19" s="217">
        <f t="shared" si="6"/>
        <v>0.22725585431186057</v>
      </c>
    </row>
    <row r="20" spans="1:25">
      <c r="A20" s="61" t="s">
        <v>94</v>
      </c>
      <c r="B20" s="216">
        <v>9.527798664045016E-2</v>
      </c>
      <c r="C20" s="216">
        <v>0.15604130255166987</v>
      </c>
      <c r="D20" s="216">
        <v>0.14855821949290163</v>
      </c>
      <c r="E20" s="216">
        <v>0.13856795069713065</v>
      </c>
      <c r="F20" s="217">
        <f t="shared" si="7"/>
        <v>0.58127705445471345</v>
      </c>
      <c r="G20" s="217">
        <f t="shared" si="0"/>
        <v>0.1346113648455381</v>
      </c>
      <c r="H20" s="216">
        <v>0.15311474082967202</v>
      </c>
      <c r="I20" s="216">
        <v>0.12740403231562339</v>
      </c>
      <c r="J20" s="216">
        <v>0.15335764754336503</v>
      </c>
      <c r="K20" s="216">
        <v>8.2362620871699765E-2</v>
      </c>
      <c r="L20" s="217">
        <f t="shared" si="1"/>
        <v>-0.71949329102831527</v>
      </c>
      <c r="M20" s="217">
        <f t="shared" si="2"/>
        <v>0.12905976039009004</v>
      </c>
      <c r="N20" s="216">
        <v>-1.0401936143512255E-2</v>
      </c>
      <c r="O20" s="216">
        <v>8.0525662278568902E-2</v>
      </c>
      <c r="P20" s="216">
        <v>0.10700715516993999</v>
      </c>
      <c r="Q20" s="216">
        <v>0.17592034687791475</v>
      </c>
      <c r="R20" s="217">
        <f t="shared" si="3"/>
        <v>0.98039360680812249</v>
      </c>
      <c r="S20" s="217">
        <f t="shared" si="4"/>
        <v>8.8262807045727837E-2</v>
      </c>
      <c r="T20" s="216">
        <v>0.2461243477922179</v>
      </c>
      <c r="U20" s="216">
        <v>0.29920167059663372</v>
      </c>
      <c r="V20" s="216">
        <v>0.18534810086679493</v>
      </c>
      <c r="W20" s="216">
        <v>0.1597319549342528</v>
      </c>
      <c r="X20" s="217">
        <f t="shared" si="5"/>
        <v>-0.76913373415746678</v>
      </c>
      <c r="Y20" s="217">
        <f t="shared" si="6"/>
        <v>0.22260151854747484</v>
      </c>
    </row>
    <row r="21" spans="1:25">
      <c r="A21" s="61" t="s">
        <v>95</v>
      </c>
      <c r="B21" s="216">
        <v>0.10597437735516062</v>
      </c>
      <c r="C21" s="216">
        <v>3.4005908275178055E-2</v>
      </c>
      <c r="D21" s="216">
        <v>0.12649011458723133</v>
      </c>
      <c r="E21" s="216">
        <v>0.14020470781547492</v>
      </c>
      <c r="F21" s="217">
        <f t="shared" si="7"/>
        <v>0.53326083973546734</v>
      </c>
      <c r="G21" s="217">
        <f t="shared" si="0"/>
        <v>0.10166877700826124</v>
      </c>
      <c r="H21" s="216">
        <v>9.1005770663306881E-2</v>
      </c>
      <c r="I21" s="216">
        <v>2.9560517215572017E-2</v>
      </c>
      <c r="J21" s="216">
        <v>0.10407330173423961</v>
      </c>
      <c r="K21" s="216">
        <v>7.3065446444949028E-2</v>
      </c>
      <c r="L21" s="217">
        <f t="shared" si="1"/>
        <v>8.2195654595740797E-2</v>
      </c>
      <c r="M21" s="217">
        <f t="shared" si="2"/>
        <v>7.4426259014516882E-2</v>
      </c>
      <c r="N21" s="216">
        <v>7.431248135697692E-2</v>
      </c>
      <c r="O21" s="216">
        <v>0.14511800937910266</v>
      </c>
      <c r="P21" s="216">
        <v>0.16282464466754465</v>
      </c>
      <c r="Q21" s="216">
        <v>0.18333511707103259</v>
      </c>
      <c r="R21" s="217">
        <f t="shared" si="3"/>
        <v>0.93960215691132343</v>
      </c>
      <c r="S21" s="217">
        <f t="shared" si="4"/>
        <v>0.14139756311866419</v>
      </c>
      <c r="T21" s="216">
        <v>0.11681213252028118</v>
      </c>
      <c r="U21" s="216">
        <v>0.28782634028909937</v>
      </c>
      <c r="V21" s="216">
        <v>0.15004585431661396</v>
      </c>
      <c r="W21" s="216">
        <v>0.15394190225936027</v>
      </c>
      <c r="X21" s="217">
        <f t="shared" si="5"/>
        <v>-4.5044847473486291E-2</v>
      </c>
      <c r="Y21" s="217">
        <f t="shared" si="6"/>
        <v>0.17715655734633867</v>
      </c>
    </row>
    <row r="22" spans="1:25">
      <c r="A22" s="61" t="s">
        <v>96</v>
      </c>
      <c r="B22" s="216">
        <v>7.7967027930319302E-2</v>
      </c>
      <c r="C22" s="216">
        <v>0.19754243040782368</v>
      </c>
      <c r="D22" s="216">
        <v>0.15665232762711781</v>
      </c>
      <c r="E22" s="216">
        <v>0.1530946116908142</v>
      </c>
      <c r="F22" s="217">
        <f t="shared" si="7"/>
        <v>0.47800134712581838</v>
      </c>
      <c r="G22" s="217">
        <f t="shared" si="0"/>
        <v>0.14631409941401874</v>
      </c>
      <c r="H22" s="216">
        <v>0.19552348031712402</v>
      </c>
      <c r="I22" s="216">
        <v>0.18169494677054526</v>
      </c>
      <c r="J22" s="216">
        <v>0.13127622364367653</v>
      </c>
      <c r="K22" s="216">
        <v>0.11832563515373648</v>
      </c>
      <c r="L22" s="217">
        <f t="shared" si="1"/>
        <v>-0.9671836815196766</v>
      </c>
      <c r="M22" s="217">
        <f t="shared" si="2"/>
        <v>0.15670507147127058</v>
      </c>
      <c r="N22" s="216">
        <v>5.467801597456419E-2</v>
      </c>
      <c r="O22" s="216">
        <v>0.13166883741728583</v>
      </c>
      <c r="P22" s="216">
        <v>0.20567607036872804</v>
      </c>
      <c r="Q22" s="216">
        <v>0.18112447676175783</v>
      </c>
      <c r="R22" s="217">
        <f t="shared" si="3"/>
        <v>0.87865116682964695</v>
      </c>
      <c r="S22" s="217">
        <f t="shared" si="4"/>
        <v>0.14328685013058398</v>
      </c>
      <c r="T22" s="216">
        <v>0.164557771499167</v>
      </c>
      <c r="U22" s="216">
        <v>0.24616246113320814</v>
      </c>
      <c r="V22" s="216">
        <v>0.16558786799372102</v>
      </c>
      <c r="W22" s="216">
        <v>0.12728989221541731</v>
      </c>
      <c r="X22" s="217">
        <f t="shared" si="5"/>
        <v>-0.49557196417406657</v>
      </c>
      <c r="Y22" s="217">
        <f t="shared" si="6"/>
        <v>0.17589949821037837</v>
      </c>
    </row>
    <row r="23" spans="1:25">
      <c r="A23" s="61" t="s">
        <v>97</v>
      </c>
      <c r="B23" s="216">
        <v>9.4334111387072248E-2</v>
      </c>
      <c r="C23" s="216">
        <v>0.16076020613535977</v>
      </c>
      <c r="D23" s="216">
        <v>0.13312601527917586</v>
      </c>
      <c r="E23" s="216">
        <v>0.13434609535570471</v>
      </c>
      <c r="F23" s="217">
        <f t="shared" si="7"/>
        <v>0.436045644752177</v>
      </c>
      <c r="G23" s="217">
        <f t="shared" si="0"/>
        <v>0.13064160703932814</v>
      </c>
      <c r="H23" s="216">
        <v>0.14067361944553469</v>
      </c>
      <c r="I23" s="216">
        <v>0.11141595996423262</v>
      </c>
      <c r="J23" s="216">
        <v>0.14161382443439685</v>
      </c>
      <c r="K23" s="216">
        <v>0.11701114848583419</v>
      </c>
      <c r="L23" s="217">
        <f t="shared" si="1"/>
        <v>-0.33498734945236347</v>
      </c>
      <c r="M23" s="217">
        <f t="shared" si="2"/>
        <v>0.12767863808249957</v>
      </c>
      <c r="N23" s="216">
        <v>4.3206926809230044E-2</v>
      </c>
      <c r="O23" s="216">
        <v>0.17380323640365025</v>
      </c>
      <c r="P23" s="216">
        <v>0.1519084840970546</v>
      </c>
      <c r="Q23" s="216">
        <v>0.1516352423441425</v>
      </c>
      <c r="R23" s="217">
        <f t="shared" si="3"/>
        <v>0.66523501050611622</v>
      </c>
      <c r="S23" s="217">
        <f t="shared" si="4"/>
        <v>0.13013847241351933</v>
      </c>
      <c r="T23" s="216">
        <v>0.15009020231992848</v>
      </c>
      <c r="U23" s="216">
        <v>0.27233325640466965</v>
      </c>
      <c r="V23" s="216">
        <v>0.12805336176892929</v>
      </c>
      <c r="W23" s="216">
        <v>0.10891019450144758</v>
      </c>
      <c r="X23" s="217">
        <f t="shared" si="5"/>
        <v>-0.46973292422040325</v>
      </c>
      <c r="Y23" s="217">
        <f t="shared" si="6"/>
        <v>0.16484675374874375</v>
      </c>
    </row>
    <row r="24" spans="1:25">
      <c r="A24" s="61" t="s">
        <v>98</v>
      </c>
      <c r="B24" s="216">
        <v>9.9741903741972934E-2</v>
      </c>
      <c r="C24" s="216">
        <v>0.1838011457609792</v>
      </c>
      <c r="D24" s="216">
        <v>0.12809244415476895</v>
      </c>
      <c r="E24" s="216">
        <v>9.8831772690629566E-2</v>
      </c>
      <c r="F24" s="217">
        <f t="shared" si="7"/>
        <v>-0.18935258339219727</v>
      </c>
      <c r="G24" s="217">
        <f t="shared" si="0"/>
        <v>0.12761681658708765</v>
      </c>
      <c r="H24" s="216">
        <v>0.1312877436587736</v>
      </c>
      <c r="I24" s="216">
        <v>0.17149152945963553</v>
      </c>
      <c r="J24" s="216">
        <v>0.14594579156232756</v>
      </c>
      <c r="K24" s="216">
        <v>2.1273871573112769E-2</v>
      </c>
      <c r="L24" s="217">
        <f t="shared" si="1"/>
        <v>-0.69274831890794497</v>
      </c>
      <c r="M24" s="217">
        <f t="shared" si="2"/>
        <v>0.11749973406346237</v>
      </c>
      <c r="N24" s="216">
        <v>8.0290232520747656E-2</v>
      </c>
      <c r="O24" s="216">
        <v>0.16554527149304699</v>
      </c>
      <c r="P24" s="216">
        <v>0.16283019760591494</v>
      </c>
      <c r="Q24" s="216">
        <v>0.17362740989136988</v>
      </c>
      <c r="R24" s="217">
        <f t="shared" si="3"/>
        <v>0.81801624393207506</v>
      </c>
      <c r="S24" s="217">
        <f t="shared" si="4"/>
        <v>0.14557327787776986</v>
      </c>
      <c r="T24" s="216">
        <v>2.2641809790452664E-2</v>
      </c>
      <c r="U24" s="216">
        <v>0.23456213377783031</v>
      </c>
      <c r="V24" s="216">
        <v>0.13554833169776331</v>
      </c>
      <c r="W24" s="216">
        <v>9.5078492317910754E-2</v>
      </c>
      <c r="X24" s="217">
        <f t="shared" si="5"/>
        <v>0.17273445289593847</v>
      </c>
      <c r="Y24" s="217">
        <f t="shared" si="6"/>
        <v>0.12195769189598926</v>
      </c>
    </row>
    <row r="25" spans="1:25">
      <c r="A25" s="61" t="s">
        <v>99</v>
      </c>
      <c r="B25" s="216">
        <v>6.923696749255899E-2</v>
      </c>
      <c r="C25" s="216">
        <v>0.12491926383440805</v>
      </c>
      <c r="D25" s="216">
        <v>9.7818745848730473E-2</v>
      </c>
      <c r="E25" s="216">
        <v>0.12084093599837864</v>
      </c>
      <c r="F25" s="217">
        <f t="shared" si="7"/>
        <v>0.6441573581811455</v>
      </c>
      <c r="G25" s="217">
        <f t="shared" si="0"/>
        <v>0.10320397829351903</v>
      </c>
      <c r="H25" s="216">
        <v>-1.1800392866105969E-3</v>
      </c>
      <c r="I25" s="216">
        <v>0.18366646108017734</v>
      </c>
      <c r="J25" s="216">
        <v>5.7498592512356644E-2</v>
      </c>
      <c r="K25" s="216">
        <v>4.9393128930816856E-2</v>
      </c>
      <c r="L25" s="217">
        <f t="shared" si="1"/>
        <v>4.1954952405688001E-2</v>
      </c>
      <c r="M25" s="217">
        <f t="shared" si="2"/>
        <v>7.2344535809185068E-2</v>
      </c>
      <c r="N25" s="216">
        <v>0.11613325848455282</v>
      </c>
      <c r="O25" s="216">
        <v>-5.515442460102294E-2</v>
      </c>
      <c r="P25" s="216">
        <v>0.10716124050626546</v>
      </c>
      <c r="Q25" s="216">
        <v>0.14075771482803573</v>
      </c>
      <c r="R25" s="217">
        <f t="shared" si="3"/>
        <v>0.34111744514013964</v>
      </c>
      <c r="S25" s="217">
        <f t="shared" si="4"/>
        <v>7.7224447304457766E-2</v>
      </c>
      <c r="T25" s="216">
        <v>8.7537819727929631E-4</v>
      </c>
      <c r="U25" s="216">
        <v>8.0804912738579732E-2</v>
      </c>
      <c r="V25" s="216">
        <v>0.12257947791184383</v>
      </c>
      <c r="W25" s="216">
        <v>0.12002416121296741</v>
      </c>
      <c r="X25" s="217">
        <f t="shared" si="5"/>
        <v>0.90770897608685064</v>
      </c>
      <c r="Y25" s="217">
        <f t="shared" si="6"/>
        <v>8.1070982515167561E-2</v>
      </c>
    </row>
    <row r="26" spans="1:25">
      <c r="A26" s="61" t="s">
        <v>100</v>
      </c>
      <c r="B26" s="216">
        <v>2.9231822193100096E-2</v>
      </c>
      <c r="C26" s="216">
        <v>0.16439174288030933</v>
      </c>
      <c r="D26" s="216">
        <v>0.11282631489891813</v>
      </c>
      <c r="E26" s="216">
        <v>0.13325260628470142</v>
      </c>
      <c r="F26" s="217">
        <f t="shared" si="7"/>
        <v>0.58159937682767315</v>
      </c>
      <c r="G26" s="217">
        <f t="shared" si="0"/>
        <v>0.10992562156425725</v>
      </c>
      <c r="H26" s="216">
        <v>0.19681173257503198</v>
      </c>
      <c r="I26" s="216">
        <v>0.1414990548340426</v>
      </c>
      <c r="J26" s="216">
        <v>0.11658823799719482</v>
      </c>
      <c r="K26" s="216">
        <v>0.10434177643186753</v>
      </c>
      <c r="L26" s="217">
        <f t="shared" si="1"/>
        <v>-0.95134375161946472</v>
      </c>
      <c r="M26" s="217">
        <f t="shared" si="2"/>
        <v>0.13981020045953424</v>
      </c>
      <c r="N26" s="216">
        <v>6.8333878411843962E-2</v>
      </c>
      <c r="O26" s="216">
        <v>7.1707219612237499E-2</v>
      </c>
      <c r="P26" s="216">
        <v>4.1998784415770325E-2</v>
      </c>
      <c r="Q26" s="216">
        <v>0.15257409482746995</v>
      </c>
      <c r="R26" s="217">
        <f t="shared" si="3"/>
        <v>0.60196371894757517</v>
      </c>
      <c r="S26" s="217">
        <f t="shared" si="4"/>
        <v>8.3653494316830432E-2</v>
      </c>
      <c r="T26" s="216">
        <v>0.1684241230177066</v>
      </c>
      <c r="U26" s="216">
        <v>0.25265397109598542</v>
      </c>
      <c r="V26" s="216">
        <v>0.1398030821409918</v>
      </c>
      <c r="W26" s="216">
        <v>0.11984453473886424</v>
      </c>
      <c r="X26" s="217">
        <f t="shared" si="5"/>
        <v>-0.57081012768147721</v>
      </c>
      <c r="Y26" s="217">
        <f t="shared" si="6"/>
        <v>0.17018142774838702</v>
      </c>
    </row>
    <row r="27" spans="1:25">
      <c r="A27" s="61" t="s">
        <v>101</v>
      </c>
      <c r="B27" s="216">
        <v>-4.5510023653860185E-2</v>
      </c>
      <c r="C27" s="216">
        <v>5.4084200301374223E-2</v>
      </c>
      <c r="D27" s="216">
        <v>9.7125871538355807E-2</v>
      </c>
      <c r="E27" s="216">
        <v>0.14245340473665294</v>
      </c>
      <c r="F27" s="217">
        <f t="shared" si="7"/>
        <v>0.97619287564031376</v>
      </c>
      <c r="G27" s="217">
        <f t="shared" si="0"/>
        <v>6.2038363230630694E-2</v>
      </c>
      <c r="H27" s="216">
        <v>0.12730036508721379</v>
      </c>
      <c r="I27" s="216">
        <v>5.2307974013831145E-2</v>
      </c>
      <c r="J27" s="216">
        <v>7.2898339951309496E-2</v>
      </c>
      <c r="K27" s="216">
        <v>8.5402628298083191E-2</v>
      </c>
      <c r="L27" s="217">
        <f t="shared" si="1"/>
        <v>-0.42882270727391125</v>
      </c>
      <c r="M27" s="217">
        <f t="shared" si="2"/>
        <v>8.4477326837609404E-2</v>
      </c>
      <c r="N27" s="216">
        <v>8.391648961072784E-2</v>
      </c>
      <c r="O27" s="216">
        <v>7.4434078654512931E-2</v>
      </c>
      <c r="P27" s="216">
        <v>4.386542710439377E-2</v>
      </c>
      <c r="Q27" s="216">
        <v>0.22612183816574732</v>
      </c>
      <c r="R27" s="217">
        <f t="shared" si="3"/>
        <v>0.62984837543498196</v>
      </c>
      <c r="S27" s="217">
        <f t="shared" si="4"/>
        <v>0.10708445838384546</v>
      </c>
      <c r="T27" s="216">
        <v>-0.15927649770077001</v>
      </c>
      <c r="U27" s="216">
        <v>0.26399424657453352</v>
      </c>
      <c r="V27" s="216">
        <v>0.26777890416242339</v>
      </c>
      <c r="W27" s="216">
        <v>0.35401840866428325</v>
      </c>
      <c r="X27" s="217">
        <f t="shared" si="5"/>
        <v>0.86255876388126274</v>
      </c>
      <c r="Y27" s="217">
        <f t="shared" si="6"/>
        <v>0.18162876542511752</v>
      </c>
    </row>
    <row r="28" spans="1:25">
      <c r="A28" s="61" t="s">
        <v>102</v>
      </c>
      <c r="B28" s="216">
        <v>0.15712657732601243</v>
      </c>
      <c r="C28" s="216">
        <v>0.1214980527023207</v>
      </c>
      <c r="D28" s="216">
        <v>7.4925638385017854E-2</v>
      </c>
      <c r="E28" s="216">
        <v>8.1588321181470844E-2</v>
      </c>
      <c r="F28" s="217">
        <f t="shared" si="7"/>
        <v>-0.92252485901955905</v>
      </c>
      <c r="G28" s="217">
        <f t="shared" si="0"/>
        <v>0.10878464739870547</v>
      </c>
      <c r="H28" s="216">
        <v>0.15836408594593521</v>
      </c>
      <c r="I28" s="216">
        <v>0.11501894648447346</v>
      </c>
      <c r="J28" s="216">
        <v>0.12271713927986422</v>
      </c>
      <c r="K28" s="216">
        <v>9.9979608649640353E-2</v>
      </c>
      <c r="L28" s="217">
        <f t="shared" si="1"/>
        <v>-0.87287972694333626</v>
      </c>
      <c r="M28" s="217">
        <f t="shared" si="2"/>
        <v>0.12401994508997831</v>
      </c>
      <c r="N28" s="216">
        <v>6.7869344095705636E-2</v>
      </c>
      <c r="O28" s="216">
        <v>-6.924320947469581E-4</v>
      </c>
      <c r="P28" s="216">
        <v>2.8527841055961206E-2</v>
      </c>
      <c r="Q28" s="216">
        <v>8.8582504719914287E-2</v>
      </c>
      <c r="R28" s="217">
        <f t="shared" si="3"/>
        <v>0.29557204781318536</v>
      </c>
      <c r="S28" s="217">
        <f t="shared" si="4"/>
        <v>4.6071814444208548E-2</v>
      </c>
      <c r="T28" s="216">
        <v>0.40467083108660956</v>
      </c>
      <c r="U28" s="216">
        <v>0.28403785871693615</v>
      </c>
      <c r="V28" s="216">
        <v>0.10685940651370616</v>
      </c>
      <c r="W28" s="216">
        <v>8.1189785461540681E-2</v>
      </c>
      <c r="X28" s="217">
        <f t="shared" si="5"/>
        <v>-0.9680479412554639</v>
      </c>
      <c r="Y28" s="217">
        <f t="shared" si="6"/>
        <v>0.21918947044469814</v>
      </c>
    </row>
    <row r="29" spans="1:25">
      <c r="A29" s="61" t="s">
        <v>103</v>
      </c>
      <c r="B29" s="216">
        <v>0.16108170948535996</v>
      </c>
      <c r="C29" s="216">
        <v>0.18465595683874134</v>
      </c>
      <c r="D29" s="216">
        <v>0.12312603790190302</v>
      </c>
      <c r="E29" s="216">
        <v>0.11709401180370317</v>
      </c>
      <c r="F29" s="217">
        <f t="shared" si="7"/>
        <v>-0.77966162226106572</v>
      </c>
      <c r="G29" s="217">
        <f t="shared" si="0"/>
        <v>0.14648942900742687</v>
      </c>
      <c r="H29" s="216">
        <v>0.15332224276639367</v>
      </c>
      <c r="I29" s="216">
        <v>0.19136737355262334</v>
      </c>
      <c r="J29" s="216">
        <v>0.13193873794892497</v>
      </c>
      <c r="K29" s="216">
        <v>9.9515762517849549E-2</v>
      </c>
      <c r="L29" s="217">
        <f t="shared" si="1"/>
        <v>-0.73987815097463383</v>
      </c>
      <c r="M29" s="217">
        <f t="shared" si="2"/>
        <v>0.14403602919644787</v>
      </c>
      <c r="N29" s="216">
        <v>0.13150723860119545</v>
      </c>
      <c r="O29" s="216">
        <v>6.9604508970813023E-2</v>
      </c>
      <c r="P29" s="216">
        <v>8.3336343760169532E-2</v>
      </c>
      <c r="Q29" s="216">
        <v>0.12291266788968527</v>
      </c>
      <c r="R29" s="217">
        <f t="shared" si="3"/>
        <v>-5.1808225382630579E-2</v>
      </c>
      <c r="S29" s="217">
        <f t="shared" si="4"/>
        <v>0.10184018980546583</v>
      </c>
      <c r="T29" s="216">
        <v>0.27189070060576603</v>
      </c>
      <c r="U29" s="216">
        <v>0.24173129077121427</v>
      </c>
      <c r="V29" s="216">
        <v>0.14620928550245144</v>
      </c>
      <c r="W29" s="216">
        <v>0.16377590475895998</v>
      </c>
      <c r="X29" s="217">
        <f t="shared" si="5"/>
        <v>-0.89613324282902995</v>
      </c>
      <c r="Y29" s="217">
        <f t="shared" si="6"/>
        <v>0.20590179540959791</v>
      </c>
    </row>
    <row r="30" spans="1:25">
      <c r="A30" s="61" t="s">
        <v>104</v>
      </c>
      <c r="B30" s="216">
        <v>0.24870444168285483</v>
      </c>
      <c r="C30" s="216">
        <v>0.16457041503477399</v>
      </c>
      <c r="D30" s="216">
        <v>0.15850054882776723</v>
      </c>
      <c r="E30" s="216">
        <v>0.15096038241677207</v>
      </c>
      <c r="F30" s="217">
        <f t="shared" si="7"/>
        <v>-0.84574066927321001</v>
      </c>
      <c r="G30" s="217">
        <f t="shared" si="0"/>
        <v>0.18068394699054202</v>
      </c>
      <c r="H30" s="216">
        <v>0.11580027266117358</v>
      </c>
      <c r="I30" s="216">
        <v>0.14572041281510265</v>
      </c>
      <c r="J30" s="216">
        <v>0.1303387829175022</v>
      </c>
      <c r="K30" s="216">
        <v>0.11402088957769453</v>
      </c>
      <c r="L30" s="217">
        <f t="shared" si="1"/>
        <v>-0.18111676977722155</v>
      </c>
      <c r="M30" s="217">
        <f t="shared" si="2"/>
        <v>0.12647008949286823</v>
      </c>
      <c r="N30" s="216">
        <v>0.38980830724289395</v>
      </c>
      <c r="O30" s="216">
        <v>0.17619952041782938</v>
      </c>
      <c r="P30" s="216">
        <v>0.24693115483682013</v>
      </c>
      <c r="Q30" s="216">
        <v>0.19382217388203016</v>
      </c>
      <c r="R30" s="217">
        <f t="shared" si="3"/>
        <v>-0.68936843340923715</v>
      </c>
      <c r="S30" s="217">
        <f t="shared" si="4"/>
        <v>0.25169028909489344</v>
      </c>
      <c r="T30" s="216">
        <v>0.15779966104764151</v>
      </c>
      <c r="U30" s="216">
        <v>0.24348432625059047</v>
      </c>
      <c r="V30" s="216">
        <v>0.17638024255464926</v>
      </c>
      <c r="W30" s="216">
        <v>0.15340407349124233</v>
      </c>
      <c r="X30" s="217">
        <f t="shared" si="5"/>
        <v>-0.2486622914140687</v>
      </c>
      <c r="Y30" s="217">
        <f t="shared" si="6"/>
        <v>0.18276707583603088</v>
      </c>
    </row>
    <row r="31" spans="1:25">
      <c r="A31" s="61" t="s">
        <v>105</v>
      </c>
      <c r="B31" s="216">
        <v>0.12854300955993428</v>
      </c>
      <c r="C31" s="216">
        <v>0.18677574008205769</v>
      </c>
      <c r="D31" s="216">
        <v>0.11032864843959918</v>
      </c>
      <c r="E31" s="216">
        <v>0.13608087319332518</v>
      </c>
      <c r="F31" s="217">
        <f t="shared" si="7"/>
        <v>-0.21232388448813549</v>
      </c>
      <c r="G31" s="217">
        <f t="shared" si="0"/>
        <v>0.14043206781872908</v>
      </c>
      <c r="H31" s="216">
        <v>0.16157918329023155</v>
      </c>
      <c r="I31" s="216">
        <v>0.16105590830455974</v>
      </c>
      <c r="J31" s="216">
        <v>0.10516912106783717</v>
      </c>
      <c r="K31" s="216">
        <v>5.9139322075236388E-2</v>
      </c>
      <c r="L31" s="217">
        <f t="shared" si="1"/>
        <v>-0.94884423861788425</v>
      </c>
      <c r="M31" s="217">
        <f t="shared" si="2"/>
        <v>0.12173588368446621</v>
      </c>
      <c r="N31" s="216">
        <v>0.1070634133684127</v>
      </c>
      <c r="O31" s="216">
        <v>0.1809923451478726</v>
      </c>
      <c r="P31" s="216">
        <v>0.18186432983434192</v>
      </c>
      <c r="Q31" s="216">
        <v>0.20173741501870845</v>
      </c>
      <c r="R31" s="217">
        <f t="shared" si="3"/>
        <v>0.88236122938067063</v>
      </c>
      <c r="S31" s="217">
        <f t="shared" si="4"/>
        <v>0.16791437584233393</v>
      </c>
      <c r="T31" s="216">
        <v>0.15518284182640515</v>
      </c>
      <c r="U31" s="216">
        <v>0.24936235651881439</v>
      </c>
      <c r="V31" s="216">
        <v>0.10910582565873844</v>
      </c>
      <c r="W31" s="216">
        <v>8.8357543463311691E-2</v>
      </c>
      <c r="X31" s="217">
        <f t="shared" si="5"/>
        <v>-0.61453896552431408</v>
      </c>
      <c r="Y31" s="217">
        <f t="shared" si="6"/>
        <v>0.15050214186681743</v>
      </c>
    </row>
    <row r="32" spans="1:25">
      <c r="A32" s="61" t="s">
        <v>106</v>
      </c>
      <c r="B32" s="216">
        <v>0.13136236992877484</v>
      </c>
      <c r="C32" s="216">
        <v>0.12166311748736347</v>
      </c>
      <c r="D32" s="216">
        <v>0.12028967138250771</v>
      </c>
      <c r="E32" s="216">
        <v>0.12743920035623804</v>
      </c>
      <c r="F32" s="217">
        <f t="shared" si="7"/>
        <v>-0.32937943564933875</v>
      </c>
      <c r="G32" s="217">
        <f t="shared" si="0"/>
        <v>0.12518858978872099</v>
      </c>
      <c r="H32" s="216">
        <v>5.6987013528715075E-2</v>
      </c>
      <c r="I32" s="216">
        <v>9.3670861066349961E-2</v>
      </c>
      <c r="J32" s="216">
        <v>8.6815877638497629E-2</v>
      </c>
      <c r="K32" s="216">
        <v>7.1813757617949461E-2</v>
      </c>
      <c r="L32" s="217">
        <f t="shared" si="1"/>
        <v>0.29721763064055889</v>
      </c>
      <c r="M32" s="217">
        <f t="shared" si="2"/>
        <v>7.7321877462878025E-2</v>
      </c>
      <c r="N32" s="216">
        <v>0.14881816624903474</v>
      </c>
      <c r="O32" s="216">
        <v>5.7690344003153309E-2</v>
      </c>
      <c r="P32" s="216">
        <v>0.16150302782694292</v>
      </c>
      <c r="Q32" s="216">
        <v>0.17182110746841905</v>
      </c>
      <c r="R32" s="217">
        <f t="shared" si="3"/>
        <v>0.42607935918896406</v>
      </c>
      <c r="S32" s="217">
        <f t="shared" si="4"/>
        <v>0.13495816138688752</v>
      </c>
      <c r="T32" s="216">
        <v>0.15142306864985877</v>
      </c>
      <c r="U32" s="216">
        <v>0.27078013758639391</v>
      </c>
      <c r="V32" s="216">
        <v>0.15042344867090765</v>
      </c>
      <c r="W32" s="216">
        <v>0.12441525815931437</v>
      </c>
      <c r="X32" s="217">
        <f t="shared" si="5"/>
        <v>-0.39661522415293243</v>
      </c>
      <c r="Y32" s="217">
        <f t="shared" si="6"/>
        <v>0.17426047826661867</v>
      </c>
    </row>
    <row r="33" spans="1:25">
      <c r="A33" s="61" t="s">
        <v>107</v>
      </c>
      <c r="B33" s="216">
        <v>6.2542268611106053E-2</v>
      </c>
      <c r="C33" s="216">
        <v>0.15765144959461377</v>
      </c>
      <c r="D33" s="216">
        <v>0.11187890211455508</v>
      </c>
      <c r="E33" s="216">
        <v>0.13273494425976107</v>
      </c>
      <c r="F33" s="217">
        <f t="shared" si="7"/>
        <v>0.52701939393079644</v>
      </c>
      <c r="G33" s="217">
        <f t="shared" si="0"/>
        <v>0.11620189114500899</v>
      </c>
      <c r="H33" s="216">
        <v>8.4998683943584966E-2</v>
      </c>
      <c r="I33" s="216">
        <v>0.10508164188648161</v>
      </c>
      <c r="J33" s="216">
        <v>8.5395848060779045E-2</v>
      </c>
      <c r="K33" s="216">
        <v>9.5118919572370175E-2</v>
      </c>
      <c r="L33" s="217">
        <f t="shared" si="1"/>
        <v>0.1447835834613429</v>
      </c>
      <c r="M33" s="217">
        <f t="shared" si="2"/>
        <v>9.2648773365803946E-2</v>
      </c>
      <c r="N33" s="216">
        <v>3.5577064198187756E-2</v>
      </c>
      <c r="O33" s="216">
        <v>0.2368257262084191</v>
      </c>
      <c r="P33" s="216">
        <v>0.16850059775782308</v>
      </c>
      <c r="Q33" s="216">
        <v>0.15063843273722449</v>
      </c>
      <c r="R33" s="217">
        <f t="shared" si="3"/>
        <v>0.4276498094908272</v>
      </c>
      <c r="S33" s="217">
        <f t="shared" si="4"/>
        <v>0.14788545522541363</v>
      </c>
      <c r="T33" s="216">
        <v>7.0042402118562996E-2</v>
      </c>
      <c r="U33" s="216">
        <v>0.26041465221163612</v>
      </c>
      <c r="V33" s="216">
        <v>0.13748653161693114</v>
      </c>
      <c r="W33" s="216">
        <v>0.17553645354942884</v>
      </c>
      <c r="X33" s="217">
        <f t="shared" si="5"/>
        <v>0.31464355331890009</v>
      </c>
      <c r="Y33" s="217">
        <f t="shared" si="6"/>
        <v>0.16087000987413977</v>
      </c>
    </row>
    <row r="34" spans="1:25">
      <c r="A34" s="61" t="s">
        <v>108</v>
      </c>
      <c r="B34" s="216">
        <v>0.12457167893956225</v>
      </c>
      <c r="C34" s="216">
        <v>-8.5494108604578477E-3</v>
      </c>
      <c r="D34" s="216">
        <v>0.12451911279934148</v>
      </c>
      <c r="E34" s="216">
        <v>0.14811766674119795</v>
      </c>
      <c r="F34" s="217">
        <f t="shared" si="7"/>
        <v>0.36859965310554182</v>
      </c>
      <c r="G34" s="217">
        <f t="shared" si="0"/>
        <v>9.7164761904910968E-2</v>
      </c>
      <c r="H34" s="216">
        <v>2.4248763654483675E-2</v>
      </c>
      <c r="I34" s="216">
        <v>0.12941549371350455</v>
      </c>
      <c r="J34" s="216">
        <v>0.10887326950193967</v>
      </c>
      <c r="K34" s="216">
        <v>8.8921300406926473E-2</v>
      </c>
      <c r="L34" s="217">
        <f t="shared" si="1"/>
        <v>0.49200524206687218</v>
      </c>
      <c r="M34" s="217">
        <f t="shared" si="2"/>
        <v>8.7864706819213587E-2</v>
      </c>
      <c r="N34" s="216">
        <v>0.18732857973181474</v>
      </c>
      <c r="O34" s="216">
        <v>0.13243455763214224</v>
      </c>
      <c r="P34" s="216">
        <v>0.12018634740831349</v>
      </c>
      <c r="Q34" s="216">
        <v>0.19593197168545493</v>
      </c>
      <c r="R34" s="217">
        <f t="shared" si="3"/>
        <v>4.5828448544167427E-2</v>
      </c>
      <c r="S34" s="217">
        <f t="shared" si="4"/>
        <v>0.15897036411443136</v>
      </c>
      <c r="T34" s="216">
        <v>1.7550306374022294E-2</v>
      </c>
      <c r="U34" s="216">
        <v>-7.2599854825288773E-2</v>
      </c>
      <c r="V34" s="216">
        <v>0.17376642557756122</v>
      </c>
      <c r="W34" s="216">
        <v>0.17046343785205939</v>
      </c>
      <c r="X34" s="217">
        <f t="shared" si="5"/>
        <v>0.75228666307785808</v>
      </c>
      <c r="Y34" s="217">
        <f t="shared" si="6"/>
        <v>7.2295078744588542E-2</v>
      </c>
    </row>
    <row r="35" spans="1:25">
      <c r="A35" s="61" t="s">
        <v>109</v>
      </c>
      <c r="B35" s="216">
        <v>0.1947360849481794</v>
      </c>
      <c r="C35" s="216">
        <v>0.14574064898457623</v>
      </c>
      <c r="D35" s="216">
        <v>0.10680764003511527</v>
      </c>
      <c r="E35" s="216">
        <v>0.16638543974603001</v>
      </c>
      <c r="F35" s="217">
        <f t="shared" si="7"/>
        <v>-0.43261528511918279</v>
      </c>
      <c r="G35" s="217">
        <f t="shared" si="0"/>
        <v>0.15341745342847524</v>
      </c>
      <c r="H35" s="216">
        <v>0.20616180325100308</v>
      </c>
      <c r="I35" s="216">
        <v>0.11858615379050022</v>
      </c>
      <c r="J35" s="216">
        <v>0.10287705610086664</v>
      </c>
      <c r="K35" s="216">
        <v>0.18322344880430061</v>
      </c>
      <c r="L35" s="217">
        <f t="shared" si="1"/>
        <v>-0.21917871219291385</v>
      </c>
      <c r="M35" s="217">
        <f t="shared" si="2"/>
        <v>0.15271211548666763</v>
      </c>
      <c r="N35" s="216">
        <v>0.17979483794815485</v>
      </c>
      <c r="O35" s="216">
        <v>0.13708688743505551</v>
      </c>
      <c r="P35" s="216">
        <v>9.2047212068190429E-2</v>
      </c>
      <c r="Q35" s="216">
        <v>0.18746280086126813</v>
      </c>
      <c r="R35" s="217">
        <f t="shared" si="3"/>
        <v>-6.4625726945396977E-2</v>
      </c>
      <c r="S35" s="217">
        <f t="shared" si="4"/>
        <v>0.14909793457816722</v>
      </c>
      <c r="T35" s="216">
        <v>0.21604208054513155</v>
      </c>
      <c r="U35" s="216">
        <v>0.22693495265568484</v>
      </c>
      <c r="V35" s="216">
        <v>0.12337465177851323</v>
      </c>
      <c r="W35" s="216">
        <v>0.10447633343025177</v>
      </c>
      <c r="X35" s="217">
        <f t="shared" si="5"/>
        <v>-0.90184449727843907</v>
      </c>
      <c r="Y35" s="217">
        <f t="shared" si="6"/>
        <v>0.16770700460239535</v>
      </c>
    </row>
    <row r="36" spans="1:25">
      <c r="A36" s="61" t="s">
        <v>110</v>
      </c>
      <c r="B36" s="216">
        <v>3.3503457891457651E-2</v>
      </c>
      <c r="C36" s="216">
        <v>0.13939242789343131</v>
      </c>
      <c r="D36" s="216">
        <v>9.1938856500989402E-2</v>
      </c>
      <c r="E36" s="216">
        <v>0.11563243382743885</v>
      </c>
      <c r="F36" s="217">
        <f t="shared" si="7"/>
        <v>0.56550194651258867</v>
      </c>
      <c r="G36" s="217">
        <f t="shared" si="0"/>
        <v>9.5116794028329288E-2</v>
      </c>
      <c r="H36" s="216">
        <v>-1.0121697458033038E-2</v>
      </c>
      <c r="I36" s="216">
        <v>0.13229497373956173</v>
      </c>
      <c r="J36" s="216">
        <v>8.0565463301969911E-2</v>
      </c>
      <c r="K36" s="216">
        <v>6.6031550572821354E-2</v>
      </c>
      <c r="L36" s="217">
        <f t="shared" si="1"/>
        <v>0.38758119197295399</v>
      </c>
      <c r="M36" s="217">
        <f t="shared" si="2"/>
        <v>6.7192572539079981E-2</v>
      </c>
      <c r="N36" s="216">
        <v>6.308067145195706E-2</v>
      </c>
      <c r="O36" s="216">
        <v>1.7443048323291171E-2</v>
      </c>
      <c r="P36" s="216">
        <v>7.6199700750451849E-2</v>
      </c>
      <c r="Q36" s="216">
        <v>0.13166754140340106</v>
      </c>
      <c r="R36" s="217">
        <f t="shared" si="3"/>
        <v>0.72620100701851875</v>
      </c>
      <c r="S36" s="217">
        <f t="shared" si="4"/>
        <v>7.2097740482275297E-2</v>
      </c>
      <c r="T36" s="216">
        <v>-2.8319260889187622E-2</v>
      </c>
      <c r="U36" s="216">
        <v>0.22342715486726433</v>
      </c>
      <c r="V36" s="216">
        <v>0.10596731396329682</v>
      </c>
      <c r="W36" s="216">
        <v>0.11758352121350685</v>
      </c>
      <c r="X36" s="217">
        <f t="shared" si="5"/>
        <v>0.40057455158933308</v>
      </c>
      <c r="Y36" s="217">
        <f t="shared" si="6"/>
        <v>0.1046646822887201</v>
      </c>
    </row>
    <row r="37" spans="1:25">
      <c r="A37" s="61" t="s">
        <v>111</v>
      </c>
      <c r="B37" s="216">
        <v>0.1034205985974604</v>
      </c>
      <c r="C37" s="216">
        <v>0.16021583030743508</v>
      </c>
      <c r="D37" s="216">
        <v>7.4703161073352328E-2</v>
      </c>
      <c r="E37" s="216">
        <v>0.11738706790079075</v>
      </c>
      <c r="F37" s="217">
        <f t="shared" si="7"/>
        <v>-0.15812866728338301</v>
      </c>
      <c r="G37" s="217">
        <f t="shared" si="0"/>
        <v>0.11393166446975964</v>
      </c>
      <c r="H37" s="216">
        <v>0.13753015177641773</v>
      </c>
      <c r="I37" s="216">
        <v>0.15307855837638157</v>
      </c>
      <c r="J37" s="216">
        <v>9.9780882508576807E-2</v>
      </c>
      <c r="K37" s="216">
        <v>6.4490673186175101E-2</v>
      </c>
      <c r="L37" s="217">
        <f t="shared" si="1"/>
        <v>-0.88534139841133497</v>
      </c>
      <c r="M37" s="217">
        <f t="shared" si="2"/>
        <v>0.11372006646188781</v>
      </c>
      <c r="N37" s="216">
        <v>8.8879250557090686E-2</v>
      </c>
      <c r="O37" s="216">
        <v>6.1618927207020807E-2</v>
      </c>
      <c r="P37" s="216">
        <v>4.4580935927337868E-2</v>
      </c>
      <c r="Q37" s="216">
        <v>0.17248087495328729</v>
      </c>
      <c r="R37" s="217">
        <f t="shared" si="3"/>
        <v>0.53188104417469106</v>
      </c>
      <c r="S37" s="217">
        <f t="shared" si="4"/>
        <v>9.1889997161184164E-2</v>
      </c>
      <c r="T37" s="216">
        <v>0.27334855353712811</v>
      </c>
      <c r="U37" s="216">
        <v>0.34907729830957751</v>
      </c>
      <c r="V37" s="216">
        <v>0.16089972536824695</v>
      </c>
      <c r="W37" s="216">
        <v>0.25203539194572827</v>
      </c>
      <c r="X37" s="217">
        <f t="shared" si="5"/>
        <v>-0.42029004322963237</v>
      </c>
      <c r="Y37" s="217">
        <f t="shared" si="6"/>
        <v>0.25884024229017022</v>
      </c>
    </row>
    <row r="38" spans="1:25">
      <c r="A38" s="61" t="s">
        <v>112</v>
      </c>
      <c r="B38" s="216">
        <v>8.6109763466867724E-3</v>
      </c>
      <c r="C38" s="216">
        <v>0.17423104538008613</v>
      </c>
      <c r="D38" s="216">
        <v>0.15231363603255163</v>
      </c>
      <c r="E38" s="216">
        <v>0.1415713553376321</v>
      </c>
      <c r="F38" s="217">
        <f t="shared" si="7"/>
        <v>0.64925580715588682</v>
      </c>
      <c r="G38" s="217">
        <f t="shared" si="0"/>
        <v>0.11918175327423916</v>
      </c>
      <c r="H38" s="216">
        <v>0.14444443101657389</v>
      </c>
      <c r="I38" s="216">
        <v>0.16348148537247134</v>
      </c>
      <c r="J38" s="216">
        <v>0.13331230765024457</v>
      </c>
      <c r="K38" s="216">
        <v>0.10444545521444168</v>
      </c>
      <c r="L38" s="217">
        <f t="shared" si="1"/>
        <v>-0.78520014839975594</v>
      </c>
      <c r="M38" s="217">
        <f t="shared" si="2"/>
        <v>0.13642091981343288</v>
      </c>
      <c r="N38" s="216">
        <v>1.7776605616713161E-2</v>
      </c>
      <c r="O38" s="216">
        <v>0.14430790181390876</v>
      </c>
      <c r="P38" s="216">
        <v>0.19374484748040785</v>
      </c>
      <c r="Q38" s="216">
        <v>0.16098526836798982</v>
      </c>
      <c r="R38" s="217">
        <f t="shared" si="3"/>
        <v>0.80246596443517337</v>
      </c>
      <c r="S38" s="217">
        <f t="shared" si="4"/>
        <v>0.1292036558197549</v>
      </c>
      <c r="T38" s="216">
        <v>0.3418543488415271</v>
      </c>
      <c r="U38" s="216">
        <v>0.26188753215106914</v>
      </c>
      <c r="V38" s="216">
        <v>0.18252918158846052</v>
      </c>
      <c r="W38" s="216">
        <v>0.19139564475139634</v>
      </c>
      <c r="X38" s="217">
        <f t="shared" si="5"/>
        <v>-0.92555698127646036</v>
      </c>
      <c r="Y38" s="217">
        <f t="shared" si="6"/>
        <v>0.2444166768331133</v>
      </c>
    </row>
    <row r="39" spans="1:25">
      <c r="A39" s="61" t="s">
        <v>113</v>
      </c>
      <c r="B39" s="216">
        <v>0.35071331348884033</v>
      </c>
      <c r="C39" s="216">
        <v>0.19703817922600209</v>
      </c>
      <c r="D39" s="216">
        <v>0.14971965284835531</v>
      </c>
      <c r="E39" s="216">
        <v>0.14282985474646906</v>
      </c>
      <c r="F39" s="217">
        <f t="shared" si="7"/>
        <v>-0.89480384154489689</v>
      </c>
      <c r="G39" s="217">
        <f t="shared" si="0"/>
        <v>0.21007525007741668</v>
      </c>
      <c r="H39" s="216">
        <v>0.19906528581434654</v>
      </c>
      <c r="I39" s="216">
        <v>0.20070380548428046</v>
      </c>
      <c r="J39" s="216">
        <v>0.15151234961545618</v>
      </c>
      <c r="K39" s="216">
        <v>0.12842538720815333</v>
      </c>
      <c r="L39" s="217">
        <f t="shared" si="1"/>
        <v>-0.94003547978260971</v>
      </c>
      <c r="M39" s="217">
        <f t="shared" si="2"/>
        <v>0.16992670703055912</v>
      </c>
      <c r="N39" s="216">
        <v>0.3930604757958529</v>
      </c>
      <c r="O39" s="216">
        <v>0.10674680530655627</v>
      </c>
      <c r="P39" s="218"/>
      <c r="Q39" s="216">
        <v>0.15628383921922656</v>
      </c>
      <c r="R39" s="217">
        <f t="shared" si="3"/>
        <v>-0.63999610724902223</v>
      </c>
      <c r="S39" s="217">
        <f t="shared" si="4"/>
        <v>0.21869704010721192</v>
      </c>
      <c r="T39" s="216">
        <v>0.38106621579777122</v>
      </c>
      <c r="U39" s="216">
        <v>0.29117484108880715</v>
      </c>
      <c r="V39" s="216">
        <v>0.18514082506325225</v>
      </c>
      <c r="W39" s="216">
        <v>0.2224766976476025</v>
      </c>
      <c r="X39" s="217">
        <f t="shared" si="5"/>
        <v>-0.87228405397767972</v>
      </c>
      <c r="Y39" s="217">
        <f t="shared" si="6"/>
        <v>0.26996464489935829</v>
      </c>
    </row>
    <row r="40" spans="1:25">
      <c r="F40" s="219"/>
      <c r="G40" s="219"/>
      <c r="L40" s="219"/>
      <c r="M40" s="219"/>
      <c r="R40" s="219"/>
      <c r="S40" s="219"/>
      <c r="X40" s="219"/>
      <c r="Y40" s="219"/>
    </row>
  </sheetData>
  <mergeCells count="4">
    <mergeCell ref="B3:G3"/>
    <mergeCell ref="H3:M3"/>
    <mergeCell ref="N3:S3"/>
    <mergeCell ref="T3:Y3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7"/>
  <sheetViews>
    <sheetView workbookViewId="0">
      <selection activeCell="H24" sqref="H24"/>
    </sheetView>
  </sheetViews>
  <sheetFormatPr defaultRowHeight="15"/>
  <cols>
    <col min="1" max="1" width="27" customWidth="1"/>
    <col min="2" max="2" width="9.140625" style="4"/>
    <col min="3" max="3" width="28.5703125" style="4" customWidth="1"/>
    <col min="4" max="4" width="9.140625" style="5"/>
    <col min="5" max="5" width="18.85546875" style="5" customWidth="1"/>
    <col min="6" max="7" width="9.140625" style="5"/>
  </cols>
  <sheetData>
    <row r="1" spans="1:5">
      <c r="A1" s="236" t="s">
        <v>857</v>
      </c>
    </row>
    <row r="3" spans="1:5">
      <c r="A3" s="1" t="s">
        <v>114</v>
      </c>
      <c r="B3" s="2" t="s">
        <v>115</v>
      </c>
      <c r="C3" s="2" t="s">
        <v>405</v>
      </c>
      <c r="D3" s="5" t="s">
        <v>406</v>
      </c>
    </row>
    <row r="4" spans="1:5">
      <c r="A4" s="3" t="s">
        <v>121</v>
      </c>
      <c r="B4" s="4">
        <v>-13.377848060828683</v>
      </c>
      <c r="C4" s="4">
        <v>-11.423705230695418</v>
      </c>
      <c r="D4" s="5">
        <v>-12.739111950627262</v>
      </c>
      <c r="E4" s="6"/>
    </row>
    <row r="5" spans="1:5">
      <c r="A5" s="3" t="s">
        <v>123</v>
      </c>
      <c r="B5" s="4">
        <v>-13.377848060828683</v>
      </c>
      <c r="C5" s="4">
        <v>-33.586222501043324</v>
      </c>
      <c r="D5" s="5">
        <v>-34.424311956293479</v>
      </c>
      <c r="E5" s="6"/>
    </row>
    <row r="6" spans="1:5">
      <c r="A6" s="3" t="s">
        <v>137</v>
      </c>
      <c r="B6" s="4">
        <v>-1.1801242924387338</v>
      </c>
      <c r="C6" s="4">
        <v>-6.5877593965508368</v>
      </c>
      <c r="D6" s="5">
        <v>1.7891052517391017</v>
      </c>
      <c r="E6" s="6"/>
    </row>
    <row r="7" spans="1:5">
      <c r="A7" s="3" t="s">
        <v>130</v>
      </c>
      <c r="B7" s="4">
        <v>-10.070874097058095</v>
      </c>
      <c r="C7" s="4">
        <v>-7.6540882777084107</v>
      </c>
      <c r="D7" s="5">
        <v>-6.686992408779588</v>
      </c>
      <c r="E7" s="6"/>
    </row>
    <row r="8" spans="1:5">
      <c r="A8" s="3"/>
      <c r="E8" s="6"/>
    </row>
    <row r="9" spans="1:5">
      <c r="A9" s="3" t="s">
        <v>139</v>
      </c>
      <c r="B9" s="4">
        <v>-13.390298255538255</v>
      </c>
      <c r="C9" s="4">
        <v>-18.962513784038265</v>
      </c>
      <c r="D9" s="5">
        <v>-9.950906497508015</v>
      </c>
      <c r="E9" s="6"/>
    </row>
    <row r="10" spans="1:5">
      <c r="A10" s="3" t="s">
        <v>119</v>
      </c>
      <c r="B10" s="4">
        <v>-1.954786972197553</v>
      </c>
      <c r="C10" s="4">
        <v>-5.7729756348433057</v>
      </c>
      <c r="D10" s="5">
        <v>-8.0708996955831367</v>
      </c>
      <c r="E10" s="6"/>
    </row>
    <row r="11" spans="1:5">
      <c r="A11" s="3" t="s">
        <v>126</v>
      </c>
      <c r="B11" s="4">
        <v>-10.59116930888672</v>
      </c>
      <c r="C11" s="4">
        <v>-8.2232159122697794</v>
      </c>
      <c r="D11" s="5">
        <v>-5.8390725527574432</v>
      </c>
      <c r="E11" s="6"/>
    </row>
    <row r="12" spans="1:5">
      <c r="A12" s="3" t="s">
        <v>133</v>
      </c>
      <c r="B12" s="4">
        <v>-9.1258076427737933</v>
      </c>
      <c r="C12" s="4">
        <v>-10.04070609030191</v>
      </c>
      <c r="D12" s="5">
        <v>-12.865722315212281</v>
      </c>
      <c r="E12" s="6"/>
    </row>
    <row r="13" spans="1:5">
      <c r="A13" s="3" t="s">
        <v>140</v>
      </c>
      <c r="B13" s="4">
        <v>13.314230072498049</v>
      </c>
      <c r="C13" s="4">
        <v>7.3898335539391269</v>
      </c>
      <c r="D13" s="5">
        <v>13.007966102847035</v>
      </c>
      <c r="E13" s="6"/>
    </row>
    <row r="14" spans="1:5">
      <c r="A14" s="3" t="s">
        <v>132</v>
      </c>
      <c r="B14" s="4">
        <v>8.9773780733864328</v>
      </c>
      <c r="C14" s="4">
        <v>1.5942167723204079</v>
      </c>
      <c r="D14" s="5">
        <v>-2.1767431755019402</v>
      </c>
      <c r="E14" s="6"/>
    </row>
    <row r="15" spans="1:5">
      <c r="A15" s="3" t="s">
        <v>129</v>
      </c>
      <c r="B15" s="4">
        <v>14.211957692546264</v>
      </c>
      <c r="C15" s="4">
        <v>-0.61308076842840364</v>
      </c>
      <c r="D15" s="5">
        <v>2.0861858830210736</v>
      </c>
      <c r="E15" s="6"/>
    </row>
    <row r="16" spans="1:5">
      <c r="A16" s="3" t="s">
        <v>125</v>
      </c>
      <c r="B16" s="4">
        <v>-6.6470692421677882</v>
      </c>
      <c r="C16" s="4">
        <v>-7.5849695717550958</v>
      </c>
      <c r="D16" s="5">
        <v>-13.555624522980168</v>
      </c>
      <c r="E16" s="6"/>
    </row>
    <row r="17" spans="1:5">
      <c r="A17" s="3" t="s">
        <v>118</v>
      </c>
      <c r="B17" s="4">
        <v>-31.029555638705176</v>
      </c>
      <c r="C17" s="4">
        <v>-23.925576624455232</v>
      </c>
      <c r="D17" s="5">
        <v>-23.422067970941896</v>
      </c>
      <c r="E17" s="6"/>
    </row>
    <row r="18" spans="1:5">
      <c r="A18" s="3" t="s">
        <v>136</v>
      </c>
      <c r="B18" s="4">
        <v>-1.418553826935522</v>
      </c>
      <c r="C18" s="4">
        <v>-6.8403574570147043</v>
      </c>
      <c r="D18" s="5">
        <v>-4.6343034480474898</v>
      </c>
      <c r="E18" s="6"/>
    </row>
    <row r="19" spans="1:5">
      <c r="A19" s="3" t="s">
        <v>120</v>
      </c>
      <c r="B19" s="4">
        <v>-2.3771990485521428</v>
      </c>
      <c r="C19" s="4">
        <v>-9.8656063601274582</v>
      </c>
      <c r="D19" s="5">
        <v>-10.348099472371814</v>
      </c>
      <c r="E19" s="6"/>
    </row>
    <row r="20" spans="1:5">
      <c r="A20" s="3" t="s">
        <v>142</v>
      </c>
      <c r="B20" s="4">
        <v>14.513190379689377</v>
      </c>
      <c r="C20" s="4">
        <v>7.0942329969994944</v>
      </c>
      <c r="D20" s="5">
        <v>7.3094370476118229</v>
      </c>
      <c r="E20" s="6"/>
    </row>
    <row r="21" spans="1:5">
      <c r="A21" s="3" t="s">
        <v>141</v>
      </c>
      <c r="B21" s="4">
        <v>16.735312325912048</v>
      </c>
      <c r="C21" s="4">
        <v>19.577162446786588</v>
      </c>
      <c r="D21" s="5">
        <v>15.747680338064015</v>
      </c>
      <c r="E21" s="6"/>
    </row>
    <row r="22" spans="1:5">
      <c r="A22" s="3" t="s">
        <v>124</v>
      </c>
      <c r="B22" s="4">
        <v>3.3046793397255669</v>
      </c>
      <c r="C22" s="4">
        <v>32.337597143290736</v>
      </c>
      <c r="D22" s="5">
        <v>3.983015242272927</v>
      </c>
      <c r="E22" s="6"/>
    </row>
    <row r="23" spans="1:5">
      <c r="A23" s="3" t="s">
        <v>122</v>
      </c>
      <c r="B23" s="4">
        <v>3.3046793397255669</v>
      </c>
      <c r="C23" s="4">
        <v>-23.778391266587278</v>
      </c>
      <c r="D23" s="5">
        <v>-23.075051943061681</v>
      </c>
      <c r="E23" s="6"/>
    </row>
    <row r="24" spans="1:5">
      <c r="A24" s="3" t="s">
        <v>135</v>
      </c>
      <c r="B24" s="4">
        <v>-7.9197338584642694</v>
      </c>
      <c r="C24" s="4">
        <v>-5.6879087652155249</v>
      </c>
      <c r="D24" s="5">
        <v>-7.8332547963851766</v>
      </c>
      <c r="E24" s="6"/>
    </row>
    <row r="25" spans="1:5">
      <c r="A25" s="3" t="s">
        <v>128</v>
      </c>
      <c r="B25" s="4">
        <v>-2.0509601739507275</v>
      </c>
      <c r="C25" s="4">
        <v>-2.8699607924656334</v>
      </c>
      <c r="D25" s="5">
        <v>-10.166268337459655</v>
      </c>
      <c r="E25" s="6"/>
    </row>
    <row r="26" spans="1:5">
      <c r="A26" s="3" t="s">
        <v>143</v>
      </c>
      <c r="B26" s="4">
        <v>21.356780476992583</v>
      </c>
      <c r="C26" s="4">
        <v>15.152980676184427</v>
      </c>
      <c r="D26" s="5">
        <v>13.318546288392668</v>
      </c>
      <c r="E26" s="6"/>
    </row>
    <row r="27" spans="1:5">
      <c r="A27" s="3" t="s">
        <v>134</v>
      </c>
      <c r="B27" s="4">
        <v>19.180281436758378</v>
      </c>
      <c r="C27" s="4">
        <v>14.840580387838656</v>
      </c>
      <c r="D27" s="5">
        <v>9.5177842334464913</v>
      </c>
      <c r="E27" s="6"/>
    </row>
    <row r="28" spans="1:5">
      <c r="A28" s="3" t="s">
        <v>127</v>
      </c>
      <c r="B28" s="4">
        <v>-11.510629446818371</v>
      </c>
      <c r="C28" s="4">
        <v>-14.432848245843729</v>
      </c>
      <c r="D28" s="5">
        <v>-19.476586462104478</v>
      </c>
      <c r="E28" s="6"/>
    </row>
    <row r="29" spans="1:5">
      <c r="A29" s="3" t="s">
        <v>117</v>
      </c>
      <c r="B29" s="4">
        <v>-18.881742691038426</v>
      </c>
      <c r="C29" s="4">
        <v>-16.243842079323372</v>
      </c>
      <c r="D29" s="5">
        <v>-26.564891256344936</v>
      </c>
      <c r="E29" s="6"/>
    </row>
    <row r="30" spans="1:5">
      <c r="A30" s="3" t="s">
        <v>138</v>
      </c>
      <c r="B30" s="4">
        <v>6.1286166401218338</v>
      </c>
      <c r="C30" s="4">
        <v>3.5986810790891468</v>
      </c>
      <c r="D30" s="5">
        <v>-2.6923319690175163</v>
      </c>
      <c r="E30" s="6"/>
    </row>
    <row r="31" spans="1:5">
      <c r="A31" s="3" t="s">
        <v>116</v>
      </c>
      <c r="B31" s="4">
        <v>-9.3094666887776043</v>
      </c>
      <c r="C31" s="4">
        <v>-23.710844487835004</v>
      </c>
      <c r="D31" s="5">
        <v>-24.565179873658451</v>
      </c>
      <c r="E31" s="6"/>
    </row>
    <row r="32" spans="1:5">
      <c r="A32" s="3" t="s">
        <v>131</v>
      </c>
      <c r="B32" s="4">
        <v>-4.5928777854421696</v>
      </c>
      <c r="C32" s="4">
        <v>-6.6602924002792179</v>
      </c>
      <c r="D32" s="5">
        <v>-8.3266809351103461</v>
      </c>
      <c r="E32" s="6"/>
    </row>
    <row r="33" spans="5:5">
      <c r="E33" s="6"/>
    </row>
    <row r="34" spans="5:5">
      <c r="E34" s="6"/>
    </row>
    <row r="35" spans="5:5">
      <c r="E35" s="6"/>
    </row>
    <row r="36" spans="5:5">
      <c r="E36" s="6"/>
    </row>
    <row r="37" spans="5:5">
      <c r="E37" s="6"/>
    </row>
  </sheetData>
  <sortState ref="A2:D35">
    <sortCondition ref="A2:A31"/>
  </sortState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88"/>
  <sheetViews>
    <sheetView workbookViewId="0"/>
  </sheetViews>
  <sheetFormatPr defaultRowHeight="15"/>
  <sheetData>
    <row r="1" spans="1:24">
      <c r="A1" s="236" t="s">
        <v>858</v>
      </c>
    </row>
    <row r="3" spans="1:24">
      <c r="A3" t="s">
        <v>114</v>
      </c>
      <c r="B3" t="s">
        <v>151</v>
      </c>
      <c r="C3" t="s">
        <v>74</v>
      </c>
      <c r="D3" t="s">
        <v>152</v>
      </c>
      <c r="E3" t="s">
        <v>153</v>
      </c>
      <c r="F3" t="s">
        <v>154</v>
      </c>
      <c r="G3" t="s">
        <v>155</v>
      </c>
      <c r="H3" t="s">
        <v>156</v>
      </c>
      <c r="I3" t="s">
        <v>157</v>
      </c>
      <c r="J3" t="s">
        <v>158</v>
      </c>
      <c r="K3" t="s">
        <v>159</v>
      </c>
      <c r="L3" t="s">
        <v>160</v>
      </c>
      <c r="M3" t="s">
        <v>161</v>
      </c>
      <c r="N3" t="s">
        <v>162</v>
      </c>
      <c r="O3" t="s">
        <v>163</v>
      </c>
      <c r="P3" t="s">
        <v>164</v>
      </c>
      <c r="Q3" t="s">
        <v>165</v>
      </c>
      <c r="R3" t="s">
        <v>166</v>
      </c>
      <c r="S3" t="s">
        <v>167</v>
      </c>
      <c r="T3" t="s">
        <v>168</v>
      </c>
      <c r="U3" t="s">
        <v>169</v>
      </c>
      <c r="V3" t="s">
        <v>170</v>
      </c>
      <c r="X3" t="s">
        <v>171</v>
      </c>
    </row>
    <row r="4" spans="1:24">
      <c r="A4" t="s">
        <v>94</v>
      </c>
      <c r="B4" t="s">
        <v>172</v>
      </c>
      <c r="C4">
        <v>2000</v>
      </c>
      <c r="D4" t="s">
        <v>173</v>
      </c>
      <c r="E4">
        <v>0.67203000000000002</v>
      </c>
      <c r="F4">
        <v>1.6570000000000001E-2</v>
      </c>
      <c r="G4" t="s">
        <v>174</v>
      </c>
      <c r="H4" t="s">
        <v>175</v>
      </c>
      <c r="I4">
        <v>64.819999999999993</v>
      </c>
      <c r="J4">
        <v>-0.221</v>
      </c>
      <c r="N4">
        <v>478</v>
      </c>
      <c r="Q4">
        <v>2000</v>
      </c>
      <c r="R4">
        <v>2000</v>
      </c>
      <c r="S4">
        <v>1</v>
      </c>
      <c r="T4">
        <v>-1.0769230000000001</v>
      </c>
      <c r="U4">
        <v>-1.0769230000000001</v>
      </c>
      <c r="X4" t="s">
        <v>176</v>
      </c>
    </row>
    <row r="5" spans="1:24">
      <c r="A5" t="s">
        <v>94</v>
      </c>
      <c r="B5" t="s">
        <v>172</v>
      </c>
      <c r="C5">
        <v>2000</v>
      </c>
      <c r="D5" t="s">
        <v>177</v>
      </c>
      <c r="E5">
        <v>0.472333</v>
      </c>
      <c r="F5">
        <v>2.9552999999999999E-2</v>
      </c>
      <c r="G5" t="s">
        <v>178</v>
      </c>
      <c r="H5" t="s">
        <v>175</v>
      </c>
      <c r="I5">
        <v>50.39</v>
      </c>
      <c r="J5">
        <v>0.45900000000000002</v>
      </c>
      <c r="N5">
        <v>540</v>
      </c>
      <c r="Q5">
        <v>2000</v>
      </c>
      <c r="R5">
        <v>2000</v>
      </c>
      <c r="S5">
        <v>1</v>
      </c>
      <c r="T5">
        <v>-5.2451999999999999E-2</v>
      </c>
      <c r="U5">
        <v>-5.2451999999999999E-2</v>
      </c>
      <c r="X5" t="s">
        <v>176</v>
      </c>
    </row>
    <row r="6" spans="1:24">
      <c r="A6" t="s">
        <v>94</v>
      </c>
      <c r="B6" t="s">
        <v>172</v>
      </c>
      <c r="C6">
        <v>2000</v>
      </c>
      <c r="D6" t="s">
        <v>179</v>
      </c>
      <c r="E6">
        <v>0.36964999999999998</v>
      </c>
      <c r="F6">
        <v>0.121631</v>
      </c>
      <c r="G6" t="s">
        <v>178</v>
      </c>
      <c r="H6" t="s">
        <v>175</v>
      </c>
      <c r="I6">
        <v>36.58</v>
      </c>
      <c r="J6">
        <v>1.123</v>
      </c>
      <c r="N6">
        <v>600</v>
      </c>
      <c r="Q6">
        <v>2000</v>
      </c>
      <c r="R6">
        <v>2000</v>
      </c>
      <c r="S6">
        <v>1</v>
      </c>
      <c r="T6">
        <v>0.28761700000000001</v>
      </c>
      <c r="U6">
        <v>0.28761700000000001</v>
      </c>
      <c r="X6" t="s">
        <v>180</v>
      </c>
    </row>
    <row r="7" spans="1:24">
      <c r="A7" t="s">
        <v>94</v>
      </c>
      <c r="B7" t="s">
        <v>172</v>
      </c>
      <c r="C7">
        <v>2000</v>
      </c>
      <c r="D7" t="s">
        <v>181</v>
      </c>
      <c r="E7">
        <v>0.72169399999999995</v>
      </c>
      <c r="F7">
        <v>1.4479000000000001E-2</v>
      </c>
      <c r="G7" t="s">
        <v>174</v>
      </c>
      <c r="H7" t="s">
        <v>175</v>
      </c>
      <c r="I7">
        <v>76.94</v>
      </c>
      <c r="J7">
        <v>-1.1120000000000001</v>
      </c>
      <c r="N7">
        <v>397</v>
      </c>
      <c r="Q7">
        <v>2000</v>
      </c>
      <c r="R7">
        <v>2000</v>
      </c>
      <c r="S7">
        <v>1</v>
      </c>
      <c r="T7">
        <v>-1.195217</v>
      </c>
      <c r="U7">
        <v>-1.195217</v>
      </c>
      <c r="X7" t="s">
        <v>182</v>
      </c>
    </row>
    <row r="8" spans="1:24">
      <c r="A8" t="s">
        <v>94</v>
      </c>
      <c r="B8" t="s">
        <v>172</v>
      </c>
      <c r="C8">
        <v>2000</v>
      </c>
      <c r="D8" t="s">
        <v>183</v>
      </c>
      <c r="E8">
        <v>0.61426700000000001</v>
      </c>
      <c r="F8">
        <v>1.8928E-2</v>
      </c>
      <c r="G8" t="s">
        <v>174</v>
      </c>
      <c r="H8" t="s">
        <v>175</v>
      </c>
      <c r="I8">
        <v>56.44</v>
      </c>
      <c r="J8">
        <v>0.106</v>
      </c>
      <c r="N8">
        <v>508</v>
      </c>
      <c r="Q8">
        <v>2000</v>
      </c>
      <c r="R8">
        <v>2000</v>
      </c>
      <c r="S8">
        <v>1</v>
      </c>
      <c r="T8">
        <v>-0.62979600000000002</v>
      </c>
      <c r="U8">
        <v>-0.62979600000000002</v>
      </c>
      <c r="X8" t="s">
        <v>182</v>
      </c>
    </row>
    <row r="9" spans="1:24">
      <c r="A9" t="s">
        <v>94</v>
      </c>
      <c r="B9" t="s">
        <v>172</v>
      </c>
      <c r="C9">
        <v>2000</v>
      </c>
      <c r="D9" t="s">
        <v>35</v>
      </c>
      <c r="E9">
        <v>0.87793900000000002</v>
      </c>
      <c r="F9">
        <v>4.3969999999999999E-3</v>
      </c>
      <c r="G9" t="s">
        <v>174</v>
      </c>
      <c r="H9" t="s">
        <v>184</v>
      </c>
      <c r="I9">
        <v>83.79</v>
      </c>
      <c r="J9">
        <v>-1.377</v>
      </c>
      <c r="N9">
        <v>373</v>
      </c>
      <c r="Q9">
        <v>2000</v>
      </c>
      <c r="R9">
        <v>2009</v>
      </c>
      <c r="S9">
        <v>4</v>
      </c>
      <c r="T9">
        <v>-1.725454</v>
      </c>
      <c r="U9">
        <v>-1.725454</v>
      </c>
      <c r="X9" t="s">
        <v>182</v>
      </c>
    </row>
    <row r="10" spans="1:24">
      <c r="A10" t="s">
        <v>94</v>
      </c>
      <c r="B10" t="s">
        <v>172</v>
      </c>
      <c r="C10">
        <v>2000</v>
      </c>
      <c r="D10" t="s">
        <v>36</v>
      </c>
      <c r="E10">
        <v>0.57137300000000002</v>
      </c>
      <c r="F10">
        <v>8.9376999999999998E-2</v>
      </c>
      <c r="G10" t="s">
        <v>185</v>
      </c>
      <c r="H10" t="s">
        <v>184</v>
      </c>
      <c r="I10">
        <v>52.93</v>
      </c>
      <c r="J10">
        <v>0.496</v>
      </c>
      <c r="N10">
        <v>543</v>
      </c>
      <c r="Q10">
        <v>2000</v>
      </c>
      <c r="R10">
        <v>2009</v>
      </c>
      <c r="S10">
        <v>4</v>
      </c>
      <c r="T10">
        <v>-0.205322</v>
      </c>
      <c r="U10">
        <v>-0.205322</v>
      </c>
      <c r="X10" t="s">
        <v>180</v>
      </c>
    </row>
    <row r="11" spans="1:24">
      <c r="A11" t="s">
        <v>94</v>
      </c>
      <c r="B11" t="s">
        <v>172</v>
      </c>
      <c r="C11">
        <v>2000</v>
      </c>
      <c r="D11" t="s">
        <v>37</v>
      </c>
      <c r="E11">
        <v>0.72672800000000004</v>
      </c>
      <c r="F11">
        <v>2.4930999999999998E-2</v>
      </c>
      <c r="G11" t="s">
        <v>185</v>
      </c>
      <c r="H11" t="s">
        <v>184</v>
      </c>
      <c r="I11">
        <v>60.57</v>
      </c>
      <c r="J11">
        <v>6.7000000000000004E-2</v>
      </c>
      <c r="N11">
        <v>504</v>
      </c>
      <c r="Q11">
        <v>2000</v>
      </c>
      <c r="R11">
        <v>2009</v>
      </c>
      <c r="S11">
        <v>4</v>
      </c>
      <c r="T11">
        <v>-0.80479999999999996</v>
      </c>
      <c r="U11">
        <v>-0.80479999999999996</v>
      </c>
      <c r="X11" t="s">
        <v>182</v>
      </c>
    </row>
    <row r="12" spans="1:24">
      <c r="A12" t="s">
        <v>94</v>
      </c>
      <c r="B12" t="s">
        <v>172</v>
      </c>
      <c r="C12">
        <v>2000</v>
      </c>
      <c r="D12" t="s">
        <v>38</v>
      </c>
      <c r="E12">
        <v>0.84359099999999998</v>
      </c>
      <c r="F12">
        <v>3.7284999999999999E-2</v>
      </c>
      <c r="G12" t="s">
        <v>185</v>
      </c>
      <c r="H12" t="s">
        <v>184</v>
      </c>
      <c r="I12">
        <v>77.45</v>
      </c>
      <c r="J12">
        <v>-0.877</v>
      </c>
      <c r="N12">
        <v>419</v>
      </c>
      <c r="Q12">
        <v>2000</v>
      </c>
      <c r="R12">
        <v>2009</v>
      </c>
      <c r="S12">
        <v>4</v>
      </c>
      <c r="T12">
        <v>-1.419619</v>
      </c>
      <c r="U12">
        <v>-1.419619</v>
      </c>
      <c r="X12" t="s">
        <v>182</v>
      </c>
    </row>
    <row r="13" spans="1:24">
      <c r="A13" t="s">
        <v>94</v>
      </c>
      <c r="B13" t="s">
        <v>172</v>
      </c>
      <c r="C13">
        <v>2000</v>
      </c>
      <c r="D13" t="s">
        <v>186</v>
      </c>
      <c r="E13">
        <v>0.63051400000000002</v>
      </c>
      <c r="F13">
        <v>7.1634000000000003E-2</v>
      </c>
      <c r="G13" t="s">
        <v>178</v>
      </c>
      <c r="H13" t="s">
        <v>187</v>
      </c>
      <c r="I13">
        <v>65.98</v>
      </c>
      <c r="J13">
        <v>-0.112</v>
      </c>
      <c r="N13">
        <v>488</v>
      </c>
      <c r="Q13">
        <v>2000</v>
      </c>
      <c r="R13">
        <v>2000</v>
      </c>
      <c r="S13">
        <v>1</v>
      </c>
      <c r="T13">
        <v>-0.67693999999999999</v>
      </c>
      <c r="U13">
        <v>-0.67693999999999999</v>
      </c>
      <c r="X13" t="s">
        <v>182</v>
      </c>
    </row>
    <row r="14" spans="1:24">
      <c r="A14" t="s">
        <v>94</v>
      </c>
      <c r="B14" t="s">
        <v>172</v>
      </c>
      <c r="C14">
        <v>2000</v>
      </c>
      <c r="D14" t="s">
        <v>188</v>
      </c>
      <c r="E14">
        <v>0.67661700000000002</v>
      </c>
      <c r="F14">
        <v>1.6872000000000002E-2</v>
      </c>
      <c r="G14" t="s">
        <v>174</v>
      </c>
      <c r="H14" t="s">
        <v>187</v>
      </c>
      <c r="I14">
        <v>62.33</v>
      </c>
      <c r="J14">
        <v>5.0000000000000001E-3</v>
      </c>
      <c r="N14">
        <v>499</v>
      </c>
      <c r="Q14">
        <v>2000</v>
      </c>
      <c r="R14">
        <v>2000</v>
      </c>
      <c r="S14">
        <v>1</v>
      </c>
      <c r="T14">
        <v>-1.125637</v>
      </c>
      <c r="U14">
        <v>-1.125637</v>
      </c>
      <c r="X14" t="s">
        <v>182</v>
      </c>
    </row>
    <row r="15" spans="1:24">
      <c r="A15" t="s">
        <v>94</v>
      </c>
      <c r="B15" t="s">
        <v>172</v>
      </c>
      <c r="C15">
        <v>2000</v>
      </c>
      <c r="D15" t="s">
        <v>189</v>
      </c>
      <c r="E15">
        <v>0.71237200000000001</v>
      </c>
      <c r="F15">
        <v>2.1989999999999999E-2</v>
      </c>
      <c r="G15" t="s">
        <v>174</v>
      </c>
      <c r="H15" t="s">
        <v>187</v>
      </c>
      <c r="I15">
        <v>68.36</v>
      </c>
      <c r="J15">
        <v>-0.313</v>
      </c>
      <c r="N15">
        <v>470</v>
      </c>
      <c r="Q15">
        <v>2000</v>
      </c>
      <c r="R15">
        <v>2000</v>
      </c>
      <c r="S15">
        <v>1</v>
      </c>
      <c r="T15">
        <v>-1.2769159999999999</v>
      </c>
      <c r="U15">
        <v>-1.2769159999999999</v>
      </c>
      <c r="X15" t="s">
        <v>182</v>
      </c>
    </row>
    <row r="16" spans="1:24">
      <c r="A16" t="s">
        <v>94</v>
      </c>
      <c r="B16" t="s">
        <v>172</v>
      </c>
      <c r="C16">
        <v>2000</v>
      </c>
      <c r="D16" t="s">
        <v>190</v>
      </c>
      <c r="E16">
        <v>0.53704300000000005</v>
      </c>
      <c r="F16">
        <v>0.153587</v>
      </c>
      <c r="G16" t="s">
        <v>178</v>
      </c>
      <c r="H16" t="s">
        <v>187</v>
      </c>
      <c r="I16">
        <v>54.25</v>
      </c>
      <c r="J16">
        <v>0.499</v>
      </c>
      <c r="N16">
        <v>544</v>
      </c>
      <c r="Q16">
        <v>2000</v>
      </c>
      <c r="R16">
        <v>2000</v>
      </c>
      <c r="S16">
        <v>1</v>
      </c>
      <c r="T16">
        <v>-0.129167</v>
      </c>
      <c r="U16">
        <v>-0.129167</v>
      </c>
      <c r="X16" t="s">
        <v>180</v>
      </c>
    </row>
    <row r="17" spans="1:24">
      <c r="A17" t="s">
        <v>94</v>
      </c>
      <c r="B17" t="s">
        <v>172</v>
      </c>
      <c r="C17">
        <v>2000</v>
      </c>
      <c r="D17" t="s">
        <v>39</v>
      </c>
      <c r="E17">
        <v>0.92650900000000003</v>
      </c>
      <c r="F17">
        <v>1.6226000000000001E-2</v>
      </c>
      <c r="G17" t="s">
        <v>174</v>
      </c>
      <c r="H17" t="s">
        <v>191</v>
      </c>
      <c r="I17">
        <v>88.35</v>
      </c>
      <c r="J17">
        <v>-1.726</v>
      </c>
      <c r="N17">
        <v>341</v>
      </c>
      <c r="Q17">
        <v>2000</v>
      </c>
      <c r="R17">
        <v>2009</v>
      </c>
      <c r="S17">
        <v>4</v>
      </c>
      <c r="T17">
        <v>-2.4900169999999999</v>
      </c>
      <c r="U17">
        <v>-2.4900169999999999</v>
      </c>
      <c r="X17" t="s">
        <v>182</v>
      </c>
    </row>
    <row r="18" spans="1:24">
      <c r="A18" t="s">
        <v>94</v>
      </c>
      <c r="B18" t="s">
        <v>172</v>
      </c>
      <c r="C18">
        <v>2000</v>
      </c>
      <c r="D18" t="s">
        <v>40</v>
      </c>
      <c r="E18">
        <v>0.55790700000000004</v>
      </c>
      <c r="F18">
        <v>4.5463999999999997E-2</v>
      </c>
      <c r="G18" t="s">
        <v>185</v>
      </c>
      <c r="H18" t="s">
        <v>191</v>
      </c>
      <c r="I18">
        <v>54.31</v>
      </c>
      <c r="J18">
        <v>0.51600000000000001</v>
      </c>
      <c r="K18">
        <v>-0.45600000000000002</v>
      </c>
      <c r="L18">
        <v>0.45600000000000002</v>
      </c>
      <c r="N18">
        <v>479</v>
      </c>
      <c r="O18">
        <v>611</v>
      </c>
      <c r="Q18">
        <v>2000</v>
      </c>
      <c r="R18">
        <v>2009</v>
      </c>
      <c r="S18">
        <v>4</v>
      </c>
      <c r="T18">
        <v>-0.28345500000000001</v>
      </c>
      <c r="U18">
        <v>-0.87667899999999999</v>
      </c>
      <c r="V18">
        <v>0.30976900000000002</v>
      </c>
      <c r="X18" t="s">
        <v>180</v>
      </c>
    </row>
    <row r="19" spans="1:24">
      <c r="A19" t="s">
        <v>94</v>
      </c>
      <c r="B19" t="s">
        <v>172</v>
      </c>
      <c r="C19">
        <v>2000</v>
      </c>
      <c r="D19" t="s">
        <v>41</v>
      </c>
      <c r="E19">
        <v>0.68588700000000002</v>
      </c>
      <c r="F19">
        <v>6.9320000000000007E-2</v>
      </c>
      <c r="G19" t="s">
        <v>185</v>
      </c>
      <c r="H19" t="s">
        <v>191</v>
      </c>
      <c r="I19">
        <v>62.48</v>
      </c>
      <c r="J19">
        <v>0.182</v>
      </c>
      <c r="K19">
        <v>0.48199999999999998</v>
      </c>
      <c r="L19">
        <v>-0.48199999999999998</v>
      </c>
      <c r="N19">
        <v>487</v>
      </c>
      <c r="O19">
        <v>543</v>
      </c>
      <c r="Q19">
        <v>2000</v>
      </c>
      <c r="R19">
        <v>2009</v>
      </c>
      <c r="S19">
        <v>4</v>
      </c>
      <c r="T19">
        <v>-1.214019</v>
      </c>
      <c r="U19">
        <v>-3.7455000000000002E-2</v>
      </c>
      <c r="V19">
        <v>-2.3905820000000002</v>
      </c>
      <c r="X19" t="s">
        <v>180</v>
      </c>
    </row>
    <row r="20" spans="1:24">
      <c r="A20" t="s">
        <v>94</v>
      </c>
      <c r="B20" t="s">
        <v>172</v>
      </c>
      <c r="C20">
        <v>2000</v>
      </c>
      <c r="D20" t="s">
        <v>192</v>
      </c>
      <c r="E20">
        <v>0.65773800000000004</v>
      </c>
      <c r="F20">
        <v>3.1236E-2</v>
      </c>
      <c r="G20" t="s">
        <v>174</v>
      </c>
      <c r="H20" t="s">
        <v>193</v>
      </c>
      <c r="I20">
        <v>52.74</v>
      </c>
      <c r="J20">
        <v>0.48499999999999999</v>
      </c>
      <c r="N20">
        <v>542</v>
      </c>
      <c r="Q20">
        <v>2000</v>
      </c>
      <c r="R20">
        <v>2000</v>
      </c>
      <c r="S20">
        <v>1</v>
      </c>
      <c r="T20">
        <v>-0.52676800000000001</v>
      </c>
      <c r="U20">
        <v>-0.52676800000000001</v>
      </c>
      <c r="X20" t="s">
        <v>176</v>
      </c>
    </row>
    <row r="21" spans="1:24">
      <c r="A21" t="s">
        <v>94</v>
      </c>
      <c r="B21" t="s">
        <v>172</v>
      </c>
      <c r="C21">
        <v>2000</v>
      </c>
      <c r="D21" t="s">
        <v>194</v>
      </c>
      <c r="E21">
        <v>0.78420100000000004</v>
      </c>
      <c r="F21">
        <v>3.0026000000000001E-2</v>
      </c>
      <c r="G21" t="s">
        <v>174</v>
      </c>
      <c r="H21" t="s">
        <v>193</v>
      </c>
      <c r="I21">
        <v>70.459999999999994</v>
      </c>
      <c r="J21">
        <v>-0.48699999999999999</v>
      </c>
      <c r="N21">
        <v>454</v>
      </c>
      <c r="Q21">
        <v>2000</v>
      </c>
      <c r="R21">
        <v>2000</v>
      </c>
      <c r="S21">
        <v>1</v>
      </c>
      <c r="T21">
        <v>-1.1509739999999999</v>
      </c>
      <c r="U21">
        <v>-1.1509739999999999</v>
      </c>
      <c r="X21" t="s">
        <v>176</v>
      </c>
    </row>
    <row r="22" spans="1:24">
      <c r="A22" t="s">
        <v>94</v>
      </c>
      <c r="B22" t="s">
        <v>172</v>
      </c>
      <c r="C22">
        <v>2000</v>
      </c>
      <c r="D22" t="s">
        <v>195</v>
      </c>
      <c r="E22">
        <v>4.8339E-2</v>
      </c>
      <c r="F22">
        <v>6.0068999999999997E-2</v>
      </c>
      <c r="G22" t="s">
        <v>178</v>
      </c>
      <c r="H22" t="s">
        <v>193</v>
      </c>
      <c r="I22">
        <v>17.52</v>
      </c>
      <c r="J22">
        <v>2.581</v>
      </c>
      <c r="N22">
        <v>733</v>
      </c>
      <c r="Q22">
        <v>2000</v>
      </c>
      <c r="R22">
        <v>2000</v>
      </c>
      <c r="S22">
        <v>1</v>
      </c>
      <c r="U22">
        <v>5.4438360000000001</v>
      </c>
      <c r="X22" t="s">
        <v>180</v>
      </c>
    </row>
    <row r="23" spans="1:24">
      <c r="A23" t="s">
        <v>94</v>
      </c>
      <c r="B23" t="s">
        <v>172</v>
      </c>
      <c r="C23">
        <v>2000</v>
      </c>
      <c r="D23" t="s">
        <v>196</v>
      </c>
      <c r="E23">
        <v>0.66142100000000004</v>
      </c>
      <c r="F23">
        <v>1.9852000000000002E-2</v>
      </c>
      <c r="G23" t="s">
        <v>197</v>
      </c>
      <c r="H23" t="s">
        <v>193</v>
      </c>
      <c r="I23">
        <v>54.35</v>
      </c>
      <c r="J23">
        <v>0.42799999999999999</v>
      </c>
      <c r="K23">
        <v>-0.122</v>
      </c>
      <c r="L23">
        <v>0.122</v>
      </c>
      <c r="N23">
        <v>488</v>
      </c>
      <c r="O23">
        <v>586</v>
      </c>
      <c r="Q23">
        <v>2000</v>
      </c>
      <c r="R23">
        <v>2000</v>
      </c>
      <c r="S23">
        <v>1</v>
      </c>
      <c r="T23">
        <v>-0.54410099999999995</v>
      </c>
      <c r="U23">
        <v>-0.66055200000000003</v>
      </c>
      <c r="V23">
        <v>-0.42764999999999997</v>
      </c>
      <c r="X23" t="s">
        <v>182</v>
      </c>
    </row>
    <row r="24" spans="1:24">
      <c r="A24" t="s">
        <v>94</v>
      </c>
      <c r="B24" t="s">
        <v>172</v>
      </c>
      <c r="C24">
        <v>2000</v>
      </c>
      <c r="D24" t="s">
        <v>198</v>
      </c>
      <c r="E24">
        <v>0.68132700000000002</v>
      </c>
      <c r="F24">
        <v>6.1428999999999997E-2</v>
      </c>
      <c r="G24" t="s">
        <v>178</v>
      </c>
      <c r="H24" t="s">
        <v>199</v>
      </c>
      <c r="I24">
        <v>68.58</v>
      </c>
      <c r="J24">
        <v>-0.28399999999999997</v>
      </c>
      <c r="N24">
        <v>473</v>
      </c>
      <c r="Q24">
        <v>2000</v>
      </c>
      <c r="R24">
        <v>2000</v>
      </c>
      <c r="S24">
        <v>1</v>
      </c>
      <c r="T24">
        <v>-0.66096600000000005</v>
      </c>
      <c r="U24">
        <v>-0.66096600000000005</v>
      </c>
      <c r="X24" t="s">
        <v>176</v>
      </c>
    </row>
    <row r="25" spans="1:24">
      <c r="A25" t="s">
        <v>94</v>
      </c>
      <c r="B25" t="s">
        <v>172</v>
      </c>
      <c r="C25">
        <v>2000</v>
      </c>
      <c r="D25" t="s">
        <v>200</v>
      </c>
      <c r="E25">
        <v>0.59826100000000004</v>
      </c>
      <c r="F25">
        <v>5.3675E-2</v>
      </c>
      <c r="G25" t="s">
        <v>178</v>
      </c>
      <c r="H25" t="s">
        <v>199</v>
      </c>
      <c r="I25">
        <v>53.88</v>
      </c>
      <c r="J25">
        <v>0.47499999999999998</v>
      </c>
      <c r="N25">
        <v>542</v>
      </c>
      <c r="Q25">
        <v>2000</v>
      </c>
      <c r="R25">
        <v>2000</v>
      </c>
      <c r="S25">
        <v>1</v>
      </c>
      <c r="T25">
        <v>-0.43888700000000003</v>
      </c>
      <c r="U25">
        <v>-0.43888700000000003</v>
      </c>
      <c r="X25" t="s">
        <v>182</v>
      </c>
    </row>
    <row r="26" spans="1:24">
      <c r="A26" t="s">
        <v>94</v>
      </c>
      <c r="B26" t="s">
        <v>172</v>
      </c>
      <c r="C26">
        <v>2000</v>
      </c>
      <c r="D26" t="s">
        <v>201</v>
      </c>
      <c r="E26">
        <v>0.59113300000000002</v>
      </c>
      <c r="F26">
        <v>3.8427000000000003E-2</v>
      </c>
      <c r="G26" t="s">
        <v>174</v>
      </c>
      <c r="H26" t="s">
        <v>199</v>
      </c>
      <c r="I26">
        <v>52.61</v>
      </c>
      <c r="J26">
        <v>0.52800000000000002</v>
      </c>
      <c r="N26">
        <v>546</v>
      </c>
      <c r="Q26">
        <v>2000</v>
      </c>
      <c r="R26">
        <v>2000</v>
      </c>
      <c r="S26">
        <v>1</v>
      </c>
      <c r="T26">
        <v>-0.268569</v>
      </c>
      <c r="U26">
        <v>-0.268569</v>
      </c>
      <c r="X26" t="s">
        <v>176</v>
      </c>
    </row>
    <row r="27" spans="1:24">
      <c r="A27" t="s">
        <v>94</v>
      </c>
      <c r="B27" t="s">
        <v>172</v>
      </c>
      <c r="C27">
        <v>2000</v>
      </c>
      <c r="D27" t="s">
        <v>202</v>
      </c>
      <c r="E27">
        <v>0.764517</v>
      </c>
      <c r="F27">
        <v>1.188E-3</v>
      </c>
      <c r="G27" t="s">
        <v>174</v>
      </c>
      <c r="H27" t="s">
        <v>203</v>
      </c>
      <c r="I27">
        <v>70.02</v>
      </c>
      <c r="J27">
        <v>-0.60699999999999998</v>
      </c>
      <c r="N27">
        <v>443</v>
      </c>
      <c r="Q27">
        <v>2000</v>
      </c>
      <c r="R27">
        <v>2000</v>
      </c>
      <c r="S27">
        <v>1</v>
      </c>
      <c r="T27">
        <v>-1.087467</v>
      </c>
      <c r="U27">
        <v>-1.087467</v>
      </c>
      <c r="X27" t="s">
        <v>176</v>
      </c>
    </row>
    <row r="28" spans="1:24">
      <c r="A28" t="s">
        <v>94</v>
      </c>
      <c r="B28" t="s">
        <v>172</v>
      </c>
      <c r="C28">
        <v>2000</v>
      </c>
      <c r="D28" t="s">
        <v>204</v>
      </c>
      <c r="E28">
        <v>0.59503300000000003</v>
      </c>
      <c r="F28">
        <v>0.105852</v>
      </c>
      <c r="G28" t="s">
        <v>178</v>
      </c>
      <c r="H28" t="s">
        <v>203</v>
      </c>
      <c r="I28">
        <v>44.28</v>
      </c>
      <c r="J28">
        <v>0.70599999999999996</v>
      </c>
      <c r="K28">
        <v>0.79800000000000004</v>
      </c>
      <c r="L28">
        <v>-0.79800000000000004</v>
      </c>
      <c r="N28">
        <v>542</v>
      </c>
      <c r="O28">
        <v>583</v>
      </c>
      <c r="Q28">
        <v>2000</v>
      </c>
      <c r="R28">
        <v>2000</v>
      </c>
      <c r="S28">
        <v>1</v>
      </c>
      <c r="T28">
        <v>-0.783609</v>
      </c>
      <c r="U28">
        <v>0.45250200000000002</v>
      </c>
      <c r="V28">
        <v>-2.0197210000000001</v>
      </c>
      <c r="X28" t="s">
        <v>180</v>
      </c>
    </row>
    <row r="29" spans="1:24">
      <c r="A29" t="s">
        <v>94</v>
      </c>
      <c r="B29" t="s">
        <v>172</v>
      </c>
      <c r="C29">
        <v>2000</v>
      </c>
      <c r="D29" t="s">
        <v>205</v>
      </c>
      <c r="E29">
        <v>0.59873200000000004</v>
      </c>
      <c r="F29">
        <v>1.2236E-2</v>
      </c>
      <c r="G29" t="s">
        <v>174</v>
      </c>
      <c r="H29" t="s">
        <v>203</v>
      </c>
      <c r="I29">
        <v>53.34</v>
      </c>
      <c r="J29">
        <v>0.247</v>
      </c>
      <c r="N29">
        <v>521</v>
      </c>
      <c r="Q29">
        <v>2000</v>
      </c>
      <c r="R29">
        <v>2000</v>
      </c>
      <c r="S29">
        <v>1</v>
      </c>
      <c r="T29">
        <v>-0.58616999999999997</v>
      </c>
      <c r="U29">
        <v>-0.58616999999999997</v>
      </c>
      <c r="X29" t="s">
        <v>182</v>
      </c>
    </row>
    <row r="30" spans="1:24">
      <c r="A30" t="s">
        <v>94</v>
      </c>
      <c r="B30" t="s">
        <v>172</v>
      </c>
      <c r="C30">
        <v>2000</v>
      </c>
      <c r="D30" t="s">
        <v>206</v>
      </c>
      <c r="E30">
        <v>0.38421</v>
      </c>
      <c r="F30">
        <v>6.7898E-2</v>
      </c>
      <c r="G30" t="s">
        <v>178</v>
      </c>
      <c r="H30" t="s">
        <v>203</v>
      </c>
      <c r="I30">
        <v>30.73</v>
      </c>
      <c r="J30">
        <v>1.5209999999999999</v>
      </c>
      <c r="N30">
        <v>637</v>
      </c>
      <c r="Q30">
        <v>2000</v>
      </c>
      <c r="R30">
        <v>2000</v>
      </c>
      <c r="S30">
        <v>1</v>
      </c>
      <c r="T30">
        <v>0.31090200000000001</v>
      </c>
      <c r="U30">
        <v>0.31090200000000001</v>
      </c>
      <c r="X30" t="s">
        <v>180</v>
      </c>
    </row>
    <row r="31" spans="1:24">
      <c r="A31" t="s">
        <v>94</v>
      </c>
      <c r="B31" t="s">
        <v>172</v>
      </c>
      <c r="C31">
        <v>2000</v>
      </c>
      <c r="D31" t="s">
        <v>207</v>
      </c>
      <c r="E31">
        <v>0.55079299999999998</v>
      </c>
      <c r="F31">
        <v>2.4952999999999999E-2</v>
      </c>
      <c r="G31" t="s">
        <v>174</v>
      </c>
      <c r="H31" t="s">
        <v>203</v>
      </c>
      <c r="I31">
        <v>44.68</v>
      </c>
      <c r="J31">
        <v>0.69899999999999995</v>
      </c>
      <c r="N31">
        <v>562</v>
      </c>
      <c r="Q31">
        <v>2000</v>
      </c>
      <c r="R31">
        <v>2000</v>
      </c>
      <c r="S31">
        <v>1</v>
      </c>
      <c r="T31">
        <v>-0.39383600000000002</v>
      </c>
      <c r="U31">
        <v>-0.39383600000000002</v>
      </c>
      <c r="X31" t="s">
        <v>182</v>
      </c>
    </row>
    <row r="32" spans="1:24">
      <c r="A32" t="s">
        <v>94</v>
      </c>
      <c r="B32" t="s">
        <v>172</v>
      </c>
      <c r="C32">
        <v>2000</v>
      </c>
      <c r="D32" t="s">
        <v>208</v>
      </c>
      <c r="E32">
        <v>0.80740999999999996</v>
      </c>
      <c r="F32">
        <v>1.7987E-2</v>
      </c>
      <c r="G32" t="s">
        <v>174</v>
      </c>
      <c r="H32" t="s">
        <v>209</v>
      </c>
      <c r="I32">
        <v>76.34</v>
      </c>
      <c r="J32">
        <v>-0.85199999999999998</v>
      </c>
      <c r="N32">
        <v>421</v>
      </c>
      <c r="Q32">
        <v>2000</v>
      </c>
      <c r="R32">
        <v>2000</v>
      </c>
      <c r="S32">
        <v>1</v>
      </c>
      <c r="T32">
        <v>-1.20631</v>
      </c>
      <c r="U32">
        <v>-1.20631</v>
      </c>
      <c r="X32" t="s">
        <v>182</v>
      </c>
    </row>
    <row r="33" spans="1:24">
      <c r="A33" t="s">
        <v>94</v>
      </c>
      <c r="B33" t="s">
        <v>172</v>
      </c>
      <c r="C33">
        <v>2000</v>
      </c>
      <c r="D33" t="s">
        <v>210</v>
      </c>
      <c r="E33">
        <v>0.59697599999999995</v>
      </c>
      <c r="F33">
        <v>5.8569000000000003E-2</v>
      </c>
      <c r="G33" t="s">
        <v>178</v>
      </c>
      <c r="H33" t="s">
        <v>209</v>
      </c>
      <c r="I33">
        <v>52.65</v>
      </c>
      <c r="J33">
        <v>0.47499999999999998</v>
      </c>
      <c r="N33">
        <v>542</v>
      </c>
      <c r="Q33">
        <v>2000</v>
      </c>
      <c r="R33">
        <v>2000</v>
      </c>
      <c r="S33">
        <v>1</v>
      </c>
      <c r="T33">
        <v>-0.33871699999999999</v>
      </c>
      <c r="U33">
        <v>-0.33871699999999999</v>
      </c>
      <c r="X33" t="s">
        <v>182</v>
      </c>
    </row>
    <row r="34" spans="1:24">
      <c r="A34" t="s">
        <v>94</v>
      </c>
      <c r="B34" t="s">
        <v>172</v>
      </c>
      <c r="C34">
        <v>2000</v>
      </c>
      <c r="D34" t="s">
        <v>211</v>
      </c>
      <c r="E34">
        <v>0.78690000000000004</v>
      </c>
      <c r="F34">
        <v>4.0689000000000003E-2</v>
      </c>
      <c r="G34" t="s">
        <v>178</v>
      </c>
      <c r="H34" t="s">
        <v>209</v>
      </c>
      <c r="I34">
        <v>67.14</v>
      </c>
      <c r="J34">
        <v>-0.30299999999999999</v>
      </c>
      <c r="N34">
        <v>471</v>
      </c>
      <c r="Q34">
        <v>2000</v>
      </c>
      <c r="R34">
        <v>2000</v>
      </c>
      <c r="S34">
        <v>1</v>
      </c>
      <c r="T34">
        <v>-1.386188</v>
      </c>
      <c r="U34">
        <v>-1.386188</v>
      </c>
      <c r="X34" t="s">
        <v>180</v>
      </c>
    </row>
    <row r="35" spans="1:24">
      <c r="A35" t="s">
        <v>94</v>
      </c>
      <c r="B35" t="s">
        <v>172</v>
      </c>
      <c r="C35">
        <v>2000</v>
      </c>
      <c r="D35" t="s">
        <v>212</v>
      </c>
      <c r="E35">
        <v>0.47963099999999997</v>
      </c>
      <c r="F35">
        <v>7.8510999999999997E-2</v>
      </c>
      <c r="G35" t="s">
        <v>178</v>
      </c>
      <c r="H35" t="s">
        <v>209</v>
      </c>
      <c r="I35">
        <v>44.75</v>
      </c>
      <c r="J35">
        <v>0.90600000000000003</v>
      </c>
      <c r="N35">
        <v>581</v>
      </c>
      <c r="Q35">
        <v>2000</v>
      </c>
      <c r="R35">
        <v>2000</v>
      </c>
      <c r="S35">
        <v>1</v>
      </c>
      <c r="T35">
        <v>0.14954500000000001</v>
      </c>
      <c r="U35">
        <v>0.14954500000000001</v>
      </c>
      <c r="X35" t="s">
        <v>180</v>
      </c>
    </row>
    <row r="36" spans="1:24">
      <c r="A36" t="s">
        <v>94</v>
      </c>
      <c r="B36" t="s">
        <v>172</v>
      </c>
      <c r="C36">
        <v>2000</v>
      </c>
      <c r="D36" t="s">
        <v>213</v>
      </c>
      <c r="E36">
        <v>0.72052499999999997</v>
      </c>
      <c r="F36">
        <v>5.3740000000000003E-3</v>
      </c>
      <c r="G36" t="s">
        <v>174</v>
      </c>
      <c r="H36" t="s">
        <v>214</v>
      </c>
      <c r="I36">
        <v>66.36</v>
      </c>
      <c r="J36">
        <v>-0.16300000000000001</v>
      </c>
      <c r="N36">
        <v>484</v>
      </c>
      <c r="Q36">
        <v>2000</v>
      </c>
      <c r="R36">
        <v>2009</v>
      </c>
      <c r="S36">
        <v>2</v>
      </c>
      <c r="T36">
        <v>-0.99358500000000005</v>
      </c>
      <c r="U36">
        <v>-0.99358500000000005</v>
      </c>
      <c r="X36" t="s">
        <v>182</v>
      </c>
    </row>
    <row r="37" spans="1:24">
      <c r="A37" t="s">
        <v>94</v>
      </c>
      <c r="B37" t="s">
        <v>172</v>
      </c>
      <c r="C37">
        <v>2000</v>
      </c>
      <c r="D37" t="s">
        <v>215</v>
      </c>
      <c r="E37">
        <v>0.893204</v>
      </c>
      <c r="F37">
        <v>1.3875E-2</v>
      </c>
      <c r="G37" t="s">
        <v>216</v>
      </c>
      <c r="H37" t="s">
        <v>214</v>
      </c>
      <c r="I37">
        <v>85.12</v>
      </c>
      <c r="J37">
        <v>-1.4219999999999999</v>
      </c>
      <c r="N37">
        <v>369</v>
      </c>
      <c r="Q37">
        <v>2000</v>
      </c>
      <c r="R37">
        <v>2009</v>
      </c>
      <c r="S37">
        <v>2</v>
      </c>
      <c r="T37">
        <v>-2.167961</v>
      </c>
      <c r="U37">
        <v>-2.167961</v>
      </c>
      <c r="X37" t="s">
        <v>176</v>
      </c>
    </row>
    <row r="38" spans="1:24">
      <c r="A38" t="s">
        <v>94</v>
      </c>
      <c r="B38" t="s">
        <v>172</v>
      </c>
      <c r="C38">
        <v>2000</v>
      </c>
      <c r="D38" t="s">
        <v>217</v>
      </c>
      <c r="E38">
        <v>0.83330800000000005</v>
      </c>
      <c r="F38">
        <v>7.809E-3</v>
      </c>
      <c r="G38" t="s">
        <v>218</v>
      </c>
      <c r="H38" t="s">
        <v>214</v>
      </c>
      <c r="I38">
        <v>80.53</v>
      </c>
      <c r="J38">
        <v>-1.036</v>
      </c>
      <c r="N38">
        <v>404</v>
      </c>
      <c r="Q38">
        <v>2000</v>
      </c>
      <c r="R38">
        <v>2009</v>
      </c>
      <c r="S38">
        <v>2</v>
      </c>
      <c r="T38">
        <v>-1.7894410000000001</v>
      </c>
      <c r="U38">
        <v>-1.7894410000000001</v>
      </c>
      <c r="X38" t="s">
        <v>176</v>
      </c>
    </row>
    <row r="39" spans="1:24">
      <c r="A39" t="s">
        <v>94</v>
      </c>
      <c r="B39" t="s">
        <v>172</v>
      </c>
      <c r="C39">
        <v>2000</v>
      </c>
      <c r="D39" t="s">
        <v>219</v>
      </c>
      <c r="E39">
        <v>0.67590799999999995</v>
      </c>
      <c r="F39">
        <v>2.0053999999999999E-2</v>
      </c>
      <c r="G39" t="s">
        <v>174</v>
      </c>
      <c r="H39" t="s">
        <v>214</v>
      </c>
      <c r="I39">
        <v>68.06</v>
      </c>
      <c r="J39">
        <v>-0.19800000000000001</v>
      </c>
      <c r="N39">
        <v>480</v>
      </c>
      <c r="Q39">
        <v>2000</v>
      </c>
      <c r="R39">
        <v>2009</v>
      </c>
      <c r="S39">
        <v>2</v>
      </c>
      <c r="T39">
        <v>-0.96533400000000003</v>
      </c>
      <c r="U39">
        <v>-0.96533400000000003</v>
      </c>
      <c r="X39" t="s">
        <v>182</v>
      </c>
    </row>
    <row r="40" spans="1:24">
      <c r="A40" t="s">
        <v>94</v>
      </c>
      <c r="B40" t="s">
        <v>172</v>
      </c>
      <c r="C40">
        <v>2000</v>
      </c>
      <c r="D40" t="s">
        <v>220</v>
      </c>
      <c r="E40">
        <v>0.55564599999999997</v>
      </c>
      <c r="F40">
        <v>8.3852999999999997E-2</v>
      </c>
      <c r="G40" t="s">
        <v>178</v>
      </c>
      <c r="H40" t="s">
        <v>214</v>
      </c>
      <c r="I40">
        <v>47.17</v>
      </c>
      <c r="J40">
        <v>0.84499999999999997</v>
      </c>
      <c r="N40">
        <v>575</v>
      </c>
      <c r="P40">
        <v>0</v>
      </c>
      <c r="Q40">
        <v>2000</v>
      </c>
      <c r="R40">
        <v>2000</v>
      </c>
      <c r="S40">
        <v>1</v>
      </c>
      <c r="T40">
        <v>-0.23689299999999999</v>
      </c>
      <c r="U40">
        <v>-0.23689299999999999</v>
      </c>
      <c r="X40" t="s">
        <v>180</v>
      </c>
    </row>
    <row r="41" spans="1:24">
      <c r="A41" t="s">
        <v>94</v>
      </c>
      <c r="B41" t="s">
        <v>172</v>
      </c>
      <c r="C41">
        <v>2000</v>
      </c>
      <c r="D41" t="s">
        <v>221</v>
      </c>
      <c r="E41">
        <v>0.42319499999999999</v>
      </c>
      <c r="F41">
        <v>0.123211</v>
      </c>
      <c r="G41" t="s">
        <v>178</v>
      </c>
      <c r="H41" t="s">
        <v>222</v>
      </c>
      <c r="I41">
        <v>29</v>
      </c>
      <c r="J41">
        <v>1.7909999999999999</v>
      </c>
      <c r="N41">
        <v>661</v>
      </c>
      <c r="Q41">
        <v>2000</v>
      </c>
      <c r="R41">
        <v>2000</v>
      </c>
      <c r="S41">
        <v>1</v>
      </c>
      <c r="T41">
        <v>0.399142</v>
      </c>
      <c r="U41">
        <v>0.399142</v>
      </c>
      <c r="X41" t="s">
        <v>180</v>
      </c>
    </row>
    <row r="42" spans="1:24">
      <c r="A42" t="s">
        <v>94</v>
      </c>
      <c r="B42" t="s">
        <v>172</v>
      </c>
      <c r="C42">
        <v>2000</v>
      </c>
      <c r="D42" t="s">
        <v>223</v>
      </c>
      <c r="E42">
        <v>0.87186300000000005</v>
      </c>
      <c r="F42">
        <v>1.9004E-2</v>
      </c>
      <c r="G42" t="s">
        <v>174</v>
      </c>
      <c r="H42" t="s">
        <v>222</v>
      </c>
      <c r="I42">
        <v>83.48</v>
      </c>
      <c r="J42">
        <v>-1.367</v>
      </c>
      <c r="N42">
        <v>374</v>
      </c>
      <c r="Q42">
        <v>2000</v>
      </c>
      <c r="R42">
        <v>2000</v>
      </c>
      <c r="S42">
        <v>1</v>
      </c>
      <c r="T42">
        <v>-1.5773740000000001</v>
      </c>
      <c r="U42">
        <v>-1.5773740000000001</v>
      </c>
      <c r="X42" t="s">
        <v>182</v>
      </c>
    </row>
    <row r="43" spans="1:24">
      <c r="A43" t="s">
        <v>94</v>
      </c>
      <c r="B43" t="s">
        <v>172</v>
      </c>
      <c r="C43">
        <v>2000</v>
      </c>
      <c r="D43" t="s">
        <v>224</v>
      </c>
      <c r="E43">
        <v>0.83721199999999996</v>
      </c>
      <c r="F43">
        <v>3.3394E-2</v>
      </c>
      <c r="G43" t="s">
        <v>178</v>
      </c>
      <c r="H43" t="s">
        <v>222</v>
      </c>
      <c r="I43">
        <v>72.739999999999995</v>
      </c>
      <c r="J43">
        <v>-0.68300000000000005</v>
      </c>
      <c r="N43">
        <v>436</v>
      </c>
      <c r="Q43">
        <v>2000</v>
      </c>
      <c r="R43">
        <v>2000</v>
      </c>
      <c r="S43">
        <v>1</v>
      </c>
      <c r="T43">
        <v>-1.6124689999999999</v>
      </c>
      <c r="U43">
        <v>-1.6124689999999999</v>
      </c>
      <c r="X43" t="s">
        <v>180</v>
      </c>
    </row>
    <row r="44" spans="1:24">
      <c r="A44" t="s">
        <v>94</v>
      </c>
      <c r="B44" t="s">
        <v>172</v>
      </c>
      <c r="C44">
        <v>2000</v>
      </c>
      <c r="D44" t="s">
        <v>225</v>
      </c>
      <c r="E44">
        <v>0.58712299999999995</v>
      </c>
      <c r="F44">
        <v>1.5991999999999999E-2</v>
      </c>
      <c r="G44" t="s">
        <v>174</v>
      </c>
      <c r="H44" t="s">
        <v>226</v>
      </c>
      <c r="I44">
        <v>62.76</v>
      </c>
      <c r="J44">
        <v>-0.23499999999999999</v>
      </c>
      <c r="N44">
        <v>477</v>
      </c>
      <c r="Q44">
        <v>2000</v>
      </c>
      <c r="R44">
        <v>2000</v>
      </c>
      <c r="S44">
        <v>1</v>
      </c>
      <c r="T44">
        <v>-0.51144999999999996</v>
      </c>
      <c r="U44">
        <v>-0.51144999999999996</v>
      </c>
      <c r="X44" t="s">
        <v>182</v>
      </c>
    </row>
    <row r="45" spans="1:24">
      <c r="A45" t="s">
        <v>94</v>
      </c>
      <c r="B45" t="s">
        <v>172</v>
      </c>
      <c r="C45">
        <v>2000</v>
      </c>
      <c r="D45" t="s">
        <v>227</v>
      </c>
      <c r="E45">
        <v>0.50350300000000003</v>
      </c>
      <c r="F45">
        <v>5.7972000000000003E-2</v>
      </c>
      <c r="G45" t="s">
        <v>178</v>
      </c>
      <c r="H45" t="s">
        <v>226</v>
      </c>
      <c r="I45">
        <v>45.97</v>
      </c>
      <c r="J45">
        <v>0.65800000000000003</v>
      </c>
      <c r="K45">
        <v>-0.57799999999999996</v>
      </c>
      <c r="L45">
        <v>0.57799999999999996</v>
      </c>
      <c r="N45">
        <v>485</v>
      </c>
      <c r="O45">
        <v>631</v>
      </c>
      <c r="Q45">
        <v>2000</v>
      </c>
      <c r="R45">
        <v>2000</v>
      </c>
      <c r="S45">
        <v>1</v>
      </c>
      <c r="T45">
        <v>-0.34380500000000003</v>
      </c>
      <c r="U45">
        <v>-1.2105399999999999</v>
      </c>
      <c r="V45">
        <v>0.52293100000000003</v>
      </c>
      <c r="X45" t="s">
        <v>176</v>
      </c>
    </row>
    <row r="46" spans="1:24">
      <c r="A46" t="s">
        <v>94</v>
      </c>
      <c r="B46" t="s">
        <v>172</v>
      </c>
      <c r="C46">
        <v>2000</v>
      </c>
      <c r="D46" t="s">
        <v>228</v>
      </c>
      <c r="E46">
        <v>0.41496699999999997</v>
      </c>
      <c r="F46">
        <v>1.2689000000000001E-2</v>
      </c>
      <c r="G46" t="s">
        <v>197</v>
      </c>
      <c r="H46" t="s">
        <v>226</v>
      </c>
      <c r="I46">
        <v>39.200000000000003</v>
      </c>
      <c r="J46">
        <v>1.117</v>
      </c>
      <c r="K46">
        <v>-1.3360000000000001</v>
      </c>
      <c r="L46">
        <v>1.3360000000000001</v>
      </c>
      <c r="N46">
        <v>473</v>
      </c>
      <c r="O46">
        <v>727</v>
      </c>
      <c r="Q46">
        <v>2000</v>
      </c>
      <c r="R46">
        <v>2000</v>
      </c>
      <c r="S46">
        <v>1</v>
      </c>
      <c r="T46">
        <v>0.27793499999999999</v>
      </c>
      <c r="U46">
        <v>-0.93901699999999999</v>
      </c>
      <c r="V46">
        <v>1.494888</v>
      </c>
      <c r="X46" t="s">
        <v>182</v>
      </c>
    </row>
    <row r="47" spans="1:24">
      <c r="A47" t="s">
        <v>94</v>
      </c>
      <c r="B47" t="s">
        <v>172</v>
      </c>
      <c r="C47">
        <v>2000</v>
      </c>
      <c r="D47" t="s">
        <v>229</v>
      </c>
      <c r="E47">
        <v>0.74016300000000002</v>
      </c>
      <c r="F47">
        <v>3.3714000000000001E-2</v>
      </c>
      <c r="G47" t="s">
        <v>197</v>
      </c>
      <c r="H47" t="s">
        <v>226</v>
      </c>
      <c r="I47">
        <v>68.83</v>
      </c>
      <c r="J47">
        <v>-0.58799999999999997</v>
      </c>
      <c r="N47">
        <v>445</v>
      </c>
      <c r="Q47">
        <v>2000</v>
      </c>
      <c r="R47">
        <v>2000</v>
      </c>
      <c r="S47">
        <v>1</v>
      </c>
      <c r="T47">
        <v>-1.1986840000000001</v>
      </c>
      <c r="U47">
        <v>-1.1986840000000001</v>
      </c>
      <c r="X47" t="s">
        <v>180</v>
      </c>
    </row>
    <row r="48" spans="1:24">
      <c r="A48" t="s">
        <v>94</v>
      </c>
      <c r="B48" t="s">
        <v>172</v>
      </c>
      <c r="C48">
        <v>2000</v>
      </c>
      <c r="D48" t="s">
        <v>230</v>
      </c>
      <c r="E48">
        <v>0.69978200000000002</v>
      </c>
      <c r="F48">
        <v>3.2188000000000001E-2</v>
      </c>
      <c r="G48" t="s">
        <v>174</v>
      </c>
      <c r="H48" t="s">
        <v>226</v>
      </c>
      <c r="I48">
        <v>61.62</v>
      </c>
      <c r="J48">
        <v>-0.13500000000000001</v>
      </c>
      <c r="N48">
        <v>486</v>
      </c>
      <c r="Q48">
        <v>2000</v>
      </c>
      <c r="R48">
        <v>2000</v>
      </c>
      <c r="S48">
        <v>1</v>
      </c>
      <c r="T48">
        <v>-0.90783000000000003</v>
      </c>
      <c r="U48">
        <v>-0.90783000000000003</v>
      </c>
      <c r="X48" t="s">
        <v>180</v>
      </c>
    </row>
    <row r="49" spans="1:24">
      <c r="A49" t="s">
        <v>94</v>
      </c>
      <c r="B49" t="s">
        <v>172</v>
      </c>
      <c r="C49">
        <v>2000</v>
      </c>
      <c r="D49" t="s">
        <v>231</v>
      </c>
      <c r="E49">
        <v>0.93477200000000005</v>
      </c>
      <c r="F49">
        <v>5.8339000000000002E-2</v>
      </c>
      <c r="G49" t="s">
        <v>178</v>
      </c>
      <c r="H49" t="s">
        <v>232</v>
      </c>
      <c r="I49">
        <v>85.78</v>
      </c>
      <c r="J49">
        <v>-1.484</v>
      </c>
      <c r="N49">
        <v>363</v>
      </c>
      <c r="Q49">
        <v>2000</v>
      </c>
      <c r="R49">
        <v>2000</v>
      </c>
      <c r="S49">
        <v>1</v>
      </c>
      <c r="T49">
        <v>-2.9934400000000001</v>
      </c>
      <c r="U49">
        <v>-2.9934400000000001</v>
      </c>
      <c r="X49" t="s">
        <v>176</v>
      </c>
    </row>
    <row r="50" spans="1:24">
      <c r="A50" t="s">
        <v>94</v>
      </c>
      <c r="B50" t="s">
        <v>172</v>
      </c>
      <c r="C50">
        <v>2000</v>
      </c>
      <c r="D50" t="s">
        <v>233</v>
      </c>
      <c r="E50">
        <v>0.94398899999999997</v>
      </c>
      <c r="F50">
        <v>3.9532999999999999E-2</v>
      </c>
      <c r="G50" t="s">
        <v>174</v>
      </c>
      <c r="H50" t="s">
        <v>232</v>
      </c>
      <c r="I50">
        <v>86.42</v>
      </c>
      <c r="J50">
        <v>-1.597</v>
      </c>
      <c r="N50">
        <v>353</v>
      </c>
      <c r="Q50">
        <v>2000</v>
      </c>
      <c r="R50">
        <v>2000</v>
      </c>
      <c r="S50">
        <v>1</v>
      </c>
      <c r="T50">
        <v>-2.4527380000000001</v>
      </c>
      <c r="U50">
        <v>-2.4527380000000001</v>
      </c>
      <c r="X50" t="s">
        <v>182</v>
      </c>
    </row>
    <row r="51" spans="1:24">
      <c r="A51" t="s">
        <v>94</v>
      </c>
      <c r="B51" t="s">
        <v>172</v>
      </c>
      <c r="C51">
        <v>2000</v>
      </c>
      <c r="D51" t="s">
        <v>234</v>
      </c>
      <c r="E51">
        <v>0.91727499999999995</v>
      </c>
      <c r="F51">
        <v>4.5988000000000001E-2</v>
      </c>
      <c r="G51" t="s">
        <v>178</v>
      </c>
      <c r="H51" t="s">
        <v>232</v>
      </c>
      <c r="I51">
        <v>79.45</v>
      </c>
      <c r="J51">
        <v>-1.0389999999999999</v>
      </c>
      <c r="N51">
        <v>404</v>
      </c>
      <c r="Q51">
        <v>2000</v>
      </c>
      <c r="R51">
        <v>2000</v>
      </c>
      <c r="S51">
        <v>1</v>
      </c>
      <c r="T51">
        <v>-2.8809960000000001</v>
      </c>
      <c r="U51">
        <v>-2.8809960000000001</v>
      </c>
      <c r="X51" t="s">
        <v>180</v>
      </c>
    </row>
    <row r="52" spans="1:24">
      <c r="A52" t="s">
        <v>94</v>
      </c>
      <c r="B52" t="s">
        <v>172</v>
      </c>
      <c r="C52">
        <v>2000</v>
      </c>
      <c r="D52" t="s">
        <v>235</v>
      </c>
      <c r="E52">
        <v>0.74542600000000003</v>
      </c>
      <c r="F52">
        <v>6.6142000000000006E-2</v>
      </c>
      <c r="G52" t="s">
        <v>178</v>
      </c>
      <c r="H52" t="s">
        <v>236</v>
      </c>
      <c r="I52">
        <v>74.69</v>
      </c>
      <c r="J52">
        <v>-0.56299999999999994</v>
      </c>
      <c r="N52">
        <v>447</v>
      </c>
      <c r="Q52">
        <v>2000</v>
      </c>
      <c r="R52">
        <v>2000</v>
      </c>
      <c r="S52">
        <v>1</v>
      </c>
      <c r="T52">
        <v>-1.0886039999999999</v>
      </c>
      <c r="U52">
        <v>-1.0886039999999999</v>
      </c>
      <c r="X52" t="s">
        <v>182</v>
      </c>
    </row>
    <row r="53" spans="1:24">
      <c r="A53" t="s">
        <v>94</v>
      </c>
      <c r="B53" t="s">
        <v>172</v>
      </c>
      <c r="C53">
        <v>2000</v>
      </c>
      <c r="D53" t="s">
        <v>237</v>
      </c>
      <c r="E53">
        <v>0.13664599999999999</v>
      </c>
      <c r="F53">
        <v>0.206596</v>
      </c>
      <c r="G53" t="s">
        <v>178</v>
      </c>
      <c r="H53" t="s">
        <v>238</v>
      </c>
      <c r="I53">
        <v>10.66</v>
      </c>
      <c r="J53">
        <v>2.9159999999999999</v>
      </c>
      <c r="K53">
        <v>-0.316</v>
      </c>
      <c r="L53">
        <v>0.316</v>
      </c>
      <c r="N53">
        <v>705</v>
      </c>
      <c r="O53">
        <v>822</v>
      </c>
      <c r="Q53">
        <v>2000</v>
      </c>
      <c r="R53">
        <v>2000</v>
      </c>
      <c r="S53">
        <v>1</v>
      </c>
      <c r="U53">
        <v>1.5492109999999999</v>
      </c>
      <c r="V53">
        <v>62.972380000000001</v>
      </c>
      <c r="X53" t="s">
        <v>180</v>
      </c>
    </row>
    <row r="54" spans="1:24">
      <c r="A54" t="s">
        <v>94</v>
      </c>
      <c r="B54" t="s">
        <v>172</v>
      </c>
      <c r="C54">
        <v>2000</v>
      </c>
      <c r="D54" t="s">
        <v>239</v>
      </c>
      <c r="E54">
        <v>0.49953700000000001</v>
      </c>
      <c r="F54">
        <v>2.4813999999999999E-2</v>
      </c>
      <c r="G54" t="s">
        <v>174</v>
      </c>
      <c r="H54" t="s">
        <v>240</v>
      </c>
      <c r="I54">
        <v>61.13</v>
      </c>
      <c r="J54">
        <v>0.17799999999999999</v>
      </c>
      <c r="N54">
        <v>515</v>
      </c>
      <c r="Q54">
        <v>2000</v>
      </c>
      <c r="R54">
        <v>2000</v>
      </c>
      <c r="S54">
        <v>1</v>
      </c>
      <c r="T54">
        <v>1.1644E-2</v>
      </c>
      <c r="U54">
        <v>1.1644E-2</v>
      </c>
      <c r="X54" t="s">
        <v>176</v>
      </c>
    </row>
    <row r="55" spans="1:24">
      <c r="A55" t="s">
        <v>94</v>
      </c>
      <c r="B55" t="s">
        <v>172</v>
      </c>
      <c r="C55">
        <v>2000</v>
      </c>
      <c r="D55" t="s">
        <v>241</v>
      </c>
      <c r="E55">
        <v>0.63566500000000004</v>
      </c>
      <c r="F55">
        <v>2.1916000000000001E-2</v>
      </c>
      <c r="G55" t="s">
        <v>174</v>
      </c>
      <c r="H55" t="s">
        <v>240</v>
      </c>
      <c r="I55">
        <v>58.26</v>
      </c>
      <c r="J55">
        <v>0.217</v>
      </c>
      <c r="N55">
        <v>518</v>
      </c>
      <c r="Q55">
        <v>2000</v>
      </c>
      <c r="R55">
        <v>2000</v>
      </c>
      <c r="S55">
        <v>1</v>
      </c>
      <c r="T55">
        <v>-0.88609400000000005</v>
      </c>
      <c r="U55">
        <v>-0.88609400000000005</v>
      </c>
      <c r="X55" t="s">
        <v>182</v>
      </c>
    </row>
    <row r="56" spans="1:24">
      <c r="A56" t="s">
        <v>94</v>
      </c>
      <c r="B56" t="s">
        <v>172</v>
      </c>
      <c r="C56">
        <v>2000</v>
      </c>
      <c r="D56" t="s">
        <v>242</v>
      </c>
      <c r="E56">
        <v>0.76683900000000005</v>
      </c>
      <c r="F56">
        <v>1.4033E-2</v>
      </c>
      <c r="G56" t="s">
        <v>174</v>
      </c>
      <c r="H56" t="s">
        <v>240</v>
      </c>
      <c r="I56">
        <v>80.239999999999995</v>
      </c>
      <c r="J56">
        <v>-1.012</v>
      </c>
      <c r="N56">
        <v>406</v>
      </c>
      <c r="Q56">
        <v>2000</v>
      </c>
      <c r="R56">
        <v>2000</v>
      </c>
      <c r="S56">
        <v>1</v>
      </c>
      <c r="T56">
        <v>-1.3018380000000001</v>
      </c>
      <c r="U56">
        <v>-1.3018380000000001</v>
      </c>
      <c r="X56" t="s">
        <v>182</v>
      </c>
    </row>
    <row r="57" spans="1:24">
      <c r="A57" t="s">
        <v>94</v>
      </c>
      <c r="B57" t="s">
        <v>172</v>
      </c>
      <c r="C57">
        <v>2000</v>
      </c>
      <c r="D57" t="s">
        <v>243</v>
      </c>
      <c r="E57">
        <v>0.84850499999999995</v>
      </c>
      <c r="F57">
        <v>2.1651E-2</v>
      </c>
      <c r="G57" t="s">
        <v>174</v>
      </c>
      <c r="H57" t="s">
        <v>240</v>
      </c>
      <c r="I57">
        <v>80.650000000000006</v>
      </c>
      <c r="J57">
        <v>-1.0649999999999999</v>
      </c>
      <c r="N57">
        <v>402</v>
      </c>
      <c r="Q57">
        <v>2000</v>
      </c>
      <c r="R57">
        <v>2000</v>
      </c>
      <c r="S57">
        <v>1</v>
      </c>
      <c r="T57">
        <v>-2.0851280000000001</v>
      </c>
      <c r="U57">
        <v>-2.0851280000000001</v>
      </c>
      <c r="X57" t="s">
        <v>182</v>
      </c>
    </row>
    <row r="58" spans="1:24">
      <c r="A58" t="s">
        <v>94</v>
      </c>
      <c r="B58" t="s">
        <v>172</v>
      </c>
      <c r="C58">
        <v>2000</v>
      </c>
      <c r="D58" t="s">
        <v>244</v>
      </c>
      <c r="E58">
        <v>0.53515999999999997</v>
      </c>
      <c r="F58">
        <v>1.145E-2</v>
      </c>
      <c r="G58" t="s">
        <v>174</v>
      </c>
      <c r="H58" t="s">
        <v>245</v>
      </c>
      <c r="I58">
        <v>54.92</v>
      </c>
      <c r="J58">
        <v>0.45700000000000002</v>
      </c>
      <c r="N58">
        <v>540</v>
      </c>
      <c r="Q58">
        <v>2000</v>
      </c>
      <c r="R58">
        <v>2009</v>
      </c>
      <c r="S58">
        <v>2</v>
      </c>
      <c r="T58">
        <v>-9.6215999999999996E-2</v>
      </c>
      <c r="U58">
        <v>-9.6215999999999996E-2</v>
      </c>
      <c r="X58" t="s">
        <v>182</v>
      </c>
    </row>
    <row r="59" spans="1:24">
      <c r="A59" t="s">
        <v>94</v>
      </c>
      <c r="B59" t="s">
        <v>172</v>
      </c>
      <c r="C59">
        <v>2000</v>
      </c>
      <c r="D59" t="s">
        <v>246</v>
      </c>
      <c r="E59">
        <v>0.89163000000000003</v>
      </c>
      <c r="F59">
        <v>1.1505E-2</v>
      </c>
      <c r="G59" t="s">
        <v>174</v>
      </c>
      <c r="H59" t="s">
        <v>245</v>
      </c>
      <c r="I59">
        <v>86.11</v>
      </c>
      <c r="J59">
        <v>-1.627</v>
      </c>
      <c r="N59">
        <v>350</v>
      </c>
      <c r="Q59">
        <v>2000</v>
      </c>
      <c r="R59">
        <v>2009</v>
      </c>
      <c r="S59">
        <v>2</v>
      </c>
      <c r="T59">
        <v>-2.2008719999999999</v>
      </c>
      <c r="U59">
        <v>-2.2008719999999999</v>
      </c>
      <c r="X59" t="s">
        <v>182</v>
      </c>
    </row>
    <row r="60" spans="1:24">
      <c r="A60" t="s">
        <v>94</v>
      </c>
      <c r="B60" t="s">
        <v>172</v>
      </c>
      <c r="C60">
        <v>2000</v>
      </c>
      <c r="D60" t="s">
        <v>247</v>
      </c>
      <c r="E60">
        <v>0.69334899999999999</v>
      </c>
      <c r="F60">
        <v>1.6268999999999999E-2</v>
      </c>
      <c r="G60" t="s">
        <v>174</v>
      </c>
      <c r="H60" t="s">
        <v>245</v>
      </c>
      <c r="I60">
        <v>63.93</v>
      </c>
      <c r="J60">
        <v>-8.2000000000000003E-2</v>
      </c>
      <c r="N60">
        <v>491</v>
      </c>
      <c r="Q60">
        <v>2000</v>
      </c>
      <c r="R60">
        <v>2009</v>
      </c>
      <c r="S60">
        <v>2</v>
      </c>
      <c r="T60">
        <v>-0.66591299999999998</v>
      </c>
      <c r="U60">
        <v>-0.66591299999999998</v>
      </c>
      <c r="X60" t="s">
        <v>180</v>
      </c>
    </row>
    <row r="61" spans="1:24">
      <c r="A61" t="s">
        <v>94</v>
      </c>
      <c r="B61" t="s">
        <v>172</v>
      </c>
      <c r="C61">
        <v>2000</v>
      </c>
      <c r="D61" t="s">
        <v>248</v>
      </c>
      <c r="E61">
        <v>0.86398699999999995</v>
      </c>
      <c r="F61">
        <v>1.8832000000000002E-2</v>
      </c>
      <c r="G61" t="s">
        <v>174</v>
      </c>
      <c r="H61" t="s">
        <v>245</v>
      </c>
      <c r="I61">
        <v>78.319999999999993</v>
      </c>
      <c r="J61">
        <v>-1.002</v>
      </c>
      <c r="N61">
        <v>407</v>
      </c>
      <c r="Q61">
        <v>2000</v>
      </c>
      <c r="R61">
        <v>2009</v>
      </c>
      <c r="S61">
        <v>2</v>
      </c>
      <c r="T61">
        <v>-1.571051</v>
      </c>
      <c r="U61">
        <v>-1.571051</v>
      </c>
      <c r="X61" t="s">
        <v>182</v>
      </c>
    </row>
    <row r="62" spans="1:24">
      <c r="A62" t="s">
        <v>94</v>
      </c>
      <c r="B62" t="s">
        <v>172</v>
      </c>
      <c r="C62">
        <v>2000</v>
      </c>
      <c r="D62" t="s">
        <v>249</v>
      </c>
      <c r="E62">
        <v>0.53349899999999995</v>
      </c>
      <c r="F62">
        <v>2.0272999999999999E-2</v>
      </c>
      <c r="G62" t="s">
        <v>174</v>
      </c>
      <c r="H62" t="s">
        <v>245</v>
      </c>
      <c r="I62">
        <v>47.41</v>
      </c>
      <c r="J62">
        <v>0.8</v>
      </c>
      <c r="N62">
        <v>571</v>
      </c>
      <c r="Q62">
        <v>2000</v>
      </c>
      <c r="R62">
        <v>2009</v>
      </c>
      <c r="S62">
        <v>2</v>
      </c>
      <c r="T62">
        <v>-0.11372599999999999</v>
      </c>
      <c r="U62">
        <v>-0.11372599999999999</v>
      </c>
      <c r="X62" t="s">
        <v>182</v>
      </c>
    </row>
    <row r="63" spans="1:24">
      <c r="A63" t="s">
        <v>94</v>
      </c>
      <c r="B63" t="s">
        <v>172</v>
      </c>
      <c r="C63">
        <v>2000</v>
      </c>
      <c r="D63" t="s">
        <v>250</v>
      </c>
      <c r="E63">
        <v>0.62521800000000005</v>
      </c>
      <c r="F63">
        <v>2.6450999999999999E-2</v>
      </c>
      <c r="G63" t="s">
        <v>174</v>
      </c>
      <c r="H63" t="s">
        <v>245</v>
      </c>
      <c r="I63">
        <v>55.81</v>
      </c>
      <c r="J63">
        <v>0.38</v>
      </c>
      <c r="N63">
        <v>533</v>
      </c>
      <c r="Q63">
        <v>2000</v>
      </c>
      <c r="R63">
        <v>2000</v>
      </c>
      <c r="S63">
        <v>1</v>
      </c>
      <c r="T63">
        <v>-0.67976899999999996</v>
      </c>
      <c r="U63">
        <v>-0.67976899999999996</v>
      </c>
      <c r="X63" t="s">
        <v>182</v>
      </c>
    </row>
    <row r="64" spans="1:24">
      <c r="A64" t="s">
        <v>94</v>
      </c>
      <c r="B64" t="s">
        <v>172</v>
      </c>
      <c r="C64">
        <v>2000</v>
      </c>
      <c r="D64" t="s">
        <v>251</v>
      </c>
      <c r="E64">
        <v>0.88987899999999998</v>
      </c>
      <c r="F64">
        <v>2.4313000000000001E-2</v>
      </c>
      <c r="G64" t="s">
        <v>174</v>
      </c>
      <c r="H64" t="s">
        <v>252</v>
      </c>
      <c r="I64">
        <v>81.099999999999994</v>
      </c>
      <c r="J64">
        <v>-1.306</v>
      </c>
      <c r="N64">
        <v>380</v>
      </c>
      <c r="Q64">
        <v>2000</v>
      </c>
      <c r="R64">
        <v>2000</v>
      </c>
      <c r="S64">
        <v>1</v>
      </c>
      <c r="T64">
        <v>-1.6195949999999999</v>
      </c>
      <c r="U64">
        <v>-1.6195949999999999</v>
      </c>
      <c r="X64" t="s">
        <v>182</v>
      </c>
    </row>
    <row r="65" spans="1:24">
      <c r="A65" t="s">
        <v>94</v>
      </c>
      <c r="B65" t="s">
        <v>172</v>
      </c>
      <c r="C65">
        <v>2000</v>
      </c>
      <c r="D65" t="s">
        <v>42</v>
      </c>
      <c r="E65">
        <v>0.383102</v>
      </c>
      <c r="F65">
        <v>0.131491</v>
      </c>
      <c r="G65" t="s">
        <v>185</v>
      </c>
      <c r="H65" t="s">
        <v>252</v>
      </c>
      <c r="I65">
        <v>36</v>
      </c>
      <c r="J65">
        <v>1.206</v>
      </c>
      <c r="N65">
        <v>608</v>
      </c>
      <c r="Q65">
        <v>2000</v>
      </c>
      <c r="R65">
        <v>2009</v>
      </c>
      <c r="S65">
        <v>4</v>
      </c>
      <c r="T65">
        <v>0.46802300000000002</v>
      </c>
      <c r="U65">
        <v>0.46802300000000002</v>
      </c>
      <c r="X65" t="s">
        <v>182</v>
      </c>
    </row>
    <row r="66" spans="1:24">
      <c r="A66" t="s">
        <v>94</v>
      </c>
      <c r="B66" t="s">
        <v>172</v>
      </c>
      <c r="C66">
        <v>2000</v>
      </c>
      <c r="D66" t="s">
        <v>43</v>
      </c>
      <c r="E66">
        <v>0.50736899999999996</v>
      </c>
      <c r="F66">
        <v>2.5465999999999999E-2</v>
      </c>
      <c r="G66" t="s">
        <v>218</v>
      </c>
      <c r="H66" t="s">
        <v>252</v>
      </c>
      <c r="I66">
        <v>41.8</v>
      </c>
      <c r="J66">
        <v>0.90500000000000003</v>
      </c>
      <c r="N66">
        <v>581</v>
      </c>
      <c r="Q66">
        <v>2000</v>
      </c>
      <c r="R66">
        <v>2009</v>
      </c>
      <c r="S66">
        <v>4</v>
      </c>
      <c r="T66">
        <v>-3.0175E-2</v>
      </c>
      <c r="U66">
        <v>-3.0175E-2</v>
      </c>
      <c r="X66" t="s">
        <v>182</v>
      </c>
    </row>
    <row r="67" spans="1:24">
      <c r="A67" t="s">
        <v>94</v>
      </c>
      <c r="B67" t="s">
        <v>172</v>
      </c>
      <c r="C67">
        <v>2000</v>
      </c>
      <c r="D67" t="s">
        <v>253</v>
      </c>
      <c r="E67">
        <v>0.37245299999999998</v>
      </c>
      <c r="F67">
        <v>0.21576300000000001</v>
      </c>
      <c r="G67" t="s">
        <v>178</v>
      </c>
      <c r="H67" t="s">
        <v>252</v>
      </c>
      <c r="I67">
        <v>33.44</v>
      </c>
      <c r="J67">
        <v>1.4810000000000001</v>
      </c>
      <c r="N67">
        <v>633</v>
      </c>
      <c r="Q67">
        <v>2000</v>
      </c>
      <c r="R67">
        <v>2000</v>
      </c>
      <c r="S67">
        <v>1</v>
      </c>
      <c r="T67">
        <v>0.63131899999999996</v>
      </c>
      <c r="U67">
        <v>0.63131899999999996</v>
      </c>
      <c r="X67" t="s">
        <v>180</v>
      </c>
    </row>
    <row r="68" spans="1:24">
      <c r="A68" t="s">
        <v>94</v>
      </c>
      <c r="B68" t="s">
        <v>172</v>
      </c>
      <c r="C68">
        <v>2000</v>
      </c>
      <c r="D68" t="s">
        <v>44</v>
      </c>
      <c r="E68">
        <v>0.92233299999999996</v>
      </c>
      <c r="F68">
        <v>8.8889999999999993E-3</v>
      </c>
      <c r="G68" t="s">
        <v>174</v>
      </c>
      <c r="H68" t="s">
        <v>252</v>
      </c>
      <c r="I68">
        <v>85.23</v>
      </c>
      <c r="J68">
        <v>-1.5660000000000001</v>
      </c>
      <c r="N68">
        <v>356</v>
      </c>
      <c r="Q68">
        <v>2000</v>
      </c>
      <c r="R68">
        <v>2009</v>
      </c>
      <c r="S68">
        <v>4</v>
      </c>
      <c r="T68">
        <v>-1.915737</v>
      </c>
      <c r="U68">
        <v>-1.915737</v>
      </c>
      <c r="X68" t="s">
        <v>182</v>
      </c>
    </row>
    <row r="69" spans="1:24">
      <c r="A69" t="s">
        <v>94</v>
      </c>
      <c r="B69" t="s">
        <v>172</v>
      </c>
      <c r="C69">
        <v>2000</v>
      </c>
      <c r="D69" t="s">
        <v>45</v>
      </c>
      <c r="E69">
        <v>0.87699700000000003</v>
      </c>
      <c r="F69">
        <v>3.1933999999999997E-2</v>
      </c>
      <c r="G69" t="s">
        <v>218</v>
      </c>
      <c r="H69" t="s">
        <v>254</v>
      </c>
      <c r="I69">
        <v>82.63</v>
      </c>
      <c r="J69">
        <v>-1.2350000000000001</v>
      </c>
      <c r="N69">
        <v>386</v>
      </c>
      <c r="Q69">
        <v>2000</v>
      </c>
      <c r="R69">
        <v>2009</v>
      </c>
      <c r="S69">
        <v>4</v>
      </c>
      <c r="T69">
        <v>-1.8254090000000001</v>
      </c>
      <c r="U69">
        <v>-1.8254090000000001</v>
      </c>
      <c r="X69" t="s">
        <v>176</v>
      </c>
    </row>
    <row r="70" spans="1:24">
      <c r="A70" t="s">
        <v>94</v>
      </c>
      <c r="B70" t="s">
        <v>172</v>
      </c>
      <c r="C70">
        <v>2000</v>
      </c>
      <c r="D70" t="s">
        <v>46</v>
      </c>
      <c r="E70">
        <v>0.43406299999999998</v>
      </c>
      <c r="F70">
        <v>1.7302000000000001E-2</v>
      </c>
      <c r="G70" t="s">
        <v>218</v>
      </c>
      <c r="H70" t="s">
        <v>254</v>
      </c>
      <c r="I70">
        <v>41.3</v>
      </c>
      <c r="J70">
        <v>1.105</v>
      </c>
      <c r="N70">
        <v>599</v>
      </c>
      <c r="Q70">
        <v>2000</v>
      </c>
      <c r="R70">
        <v>2009</v>
      </c>
      <c r="S70">
        <v>4</v>
      </c>
      <c r="T70">
        <v>0.44869799999999999</v>
      </c>
      <c r="U70">
        <v>0.44869799999999999</v>
      </c>
      <c r="X70" t="s">
        <v>176</v>
      </c>
    </row>
    <row r="71" spans="1:24">
      <c r="A71" t="s">
        <v>94</v>
      </c>
      <c r="B71" t="s">
        <v>172</v>
      </c>
      <c r="C71">
        <v>2000</v>
      </c>
      <c r="D71" t="s">
        <v>47</v>
      </c>
      <c r="E71">
        <v>0.31267899999999998</v>
      </c>
      <c r="F71">
        <v>2.4501999999999999E-2</v>
      </c>
      <c r="G71" t="s">
        <v>216</v>
      </c>
      <c r="H71" t="s">
        <v>254</v>
      </c>
      <c r="I71">
        <v>28.89</v>
      </c>
      <c r="J71">
        <v>1.875</v>
      </c>
      <c r="K71">
        <v>-0.91400000000000003</v>
      </c>
      <c r="L71">
        <v>0.91400000000000003</v>
      </c>
      <c r="N71">
        <v>574</v>
      </c>
      <c r="O71">
        <v>764</v>
      </c>
      <c r="Q71">
        <v>2000</v>
      </c>
      <c r="R71">
        <v>2009</v>
      </c>
      <c r="S71">
        <v>4</v>
      </c>
      <c r="T71">
        <v>1.1921170000000001</v>
      </c>
      <c r="U71">
        <v>6.0761000000000003E-2</v>
      </c>
      <c r="V71">
        <v>2.3234729999999999</v>
      </c>
      <c r="X71" t="s">
        <v>176</v>
      </c>
    </row>
    <row r="72" spans="1:24">
      <c r="A72" t="s">
        <v>94</v>
      </c>
      <c r="B72" t="s">
        <v>172</v>
      </c>
      <c r="C72">
        <v>2000</v>
      </c>
      <c r="D72" t="s">
        <v>255</v>
      </c>
      <c r="E72">
        <v>0.81243399999999999</v>
      </c>
      <c r="F72">
        <v>1.7904E-2</v>
      </c>
      <c r="G72" t="s">
        <v>178</v>
      </c>
      <c r="H72" t="s">
        <v>254</v>
      </c>
      <c r="I72">
        <v>79.510000000000005</v>
      </c>
      <c r="J72">
        <v>-0.93100000000000005</v>
      </c>
      <c r="N72">
        <v>414</v>
      </c>
      <c r="Q72">
        <v>2000</v>
      </c>
      <c r="R72">
        <v>2000</v>
      </c>
      <c r="S72">
        <v>1</v>
      </c>
      <c r="T72">
        <v>-3.0843240000000001</v>
      </c>
      <c r="U72">
        <v>-3.0843240000000001</v>
      </c>
      <c r="X72" t="s">
        <v>176</v>
      </c>
    </row>
    <row r="73" spans="1:24">
      <c r="A73" t="s">
        <v>94</v>
      </c>
      <c r="B73" t="s">
        <v>172</v>
      </c>
      <c r="C73">
        <v>2000</v>
      </c>
      <c r="D73" t="s">
        <v>256</v>
      </c>
      <c r="E73">
        <v>0.91505800000000004</v>
      </c>
      <c r="F73">
        <v>2.895E-3</v>
      </c>
      <c r="G73" t="s">
        <v>174</v>
      </c>
      <c r="H73" t="s">
        <v>257</v>
      </c>
      <c r="I73">
        <v>84.5</v>
      </c>
      <c r="J73">
        <v>-1.5609999999999999</v>
      </c>
      <c r="N73">
        <v>356</v>
      </c>
      <c r="Q73">
        <v>2000</v>
      </c>
      <c r="R73">
        <v>2000</v>
      </c>
      <c r="S73">
        <v>1</v>
      </c>
      <c r="T73">
        <v>-2.0804900000000002</v>
      </c>
      <c r="U73">
        <v>-2.0804900000000002</v>
      </c>
      <c r="X73" t="s">
        <v>182</v>
      </c>
    </row>
    <row r="74" spans="1:24">
      <c r="A74" t="s">
        <v>94</v>
      </c>
      <c r="B74" t="s">
        <v>172</v>
      </c>
      <c r="C74">
        <v>2000</v>
      </c>
      <c r="D74" t="s">
        <v>258</v>
      </c>
      <c r="E74">
        <v>0.85820399999999997</v>
      </c>
      <c r="F74">
        <v>1.3263E-2</v>
      </c>
      <c r="G74" t="s">
        <v>178</v>
      </c>
      <c r="H74" t="s">
        <v>257</v>
      </c>
      <c r="I74">
        <v>78.84</v>
      </c>
      <c r="J74">
        <v>-1.1659999999999999</v>
      </c>
      <c r="N74">
        <v>392</v>
      </c>
      <c r="Q74">
        <v>2000</v>
      </c>
      <c r="R74">
        <v>2000</v>
      </c>
      <c r="S74">
        <v>1</v>
      </c>
      <c r="T74">
        <v>-1.361564</v>
      </c>
      <c r="U74">
        <v>-1.361564</v>
      </c>
      <c r="X74" t="s">
        <v>176</v>
      </c>
    </row>
    <row r="75" spans="1:24">
      <c r="A75" t="s">
        <v>94</v>
      </c>
      <c r="B75" t="s">
        <v>172</v>
      </c>
      <c r="C75">
        <v>2000</v>
      </c>
      <c r="D75" t="s">
        <v>259</v>
      </c>
      <c r="E75">
        <v>0.76936700000000002</v>
      </c>
      <c r="F75">
        <v>5.8195999999999998E-2</v>
      </c>
      <c r="G75" t="s">
        <v>178</v>
      </c>
      <c r="H75" t="s">
        <v>257</v>
      </c>
      <c r="I75">
        <v>76.209999999999994</v>
      </c>
      <c r="J75">
        <v>-1.0249999999999999</v>
      </c>
      <c r="N75">
        <v>405</v>
      </c>
      <c r="Q75">
        <v>2000</v>
      </c>
      <c r="R75">
        <v>2000</v>
      </c>
      <c r="S75">
        <v>1</v>
      </c>
      <c r="T75">
        <v>-0.93370799999999998</v>
      </c>
      <c r="U75">
        <v>-0.93370799999999998</v>
      </c>
      <c r="X75" t="s">
        <v>176</v>
      </c>
    </row>
    <row r="76" spans="1:24">
      <c r="A76" t="s">
        <v>94</v>
      </c>
      <c r="B76" t="s">
        <v>172</v>
      </c>
      <c r="C76">
        <v>2000</v>
      </c>
      <c r="D76" t="s">
        <v>260</v>
      </c>
      <c r="E76">
        <v>0.81982900000000003</v>
      </c>
      <c r="F76">
        <v>1.0114E-2</v>
      </c>
      <c r="G76" t="s">
        <v>174</v>
      </c>
      <c r="H76" t="s">
        <v>257</v>
      </c>
      <c r="I76">
        <v>77.78</v>
      </c>
      <c r="J76">
        <v>-1.0589999999999999</v>
      </c>
      <c r="N76">
        <v>402</v>
      </c>
      <c r="Q76">
        <v>2000</v>
      </c>
      <c r="R76">
        <v>2000</v>
      </c>
      <c r="S76">
        <v>1</v>
      </c>
      <c r="T76">
        <v>-1.5308029999999999</v>
      </c>
      <c r="U76">
        <v>-1.5308029999999999</v>
      </c>
      <c r="X76" t="s">
        <v>180</v>
      </c>
    </row>
    <row r="77" spans="1:24">
      <c r="A77" t="s">
        <v>94</v>
      </c>
      <c r="B77" t="s">
        <v>172</v>
      </c>
      <c r="C77">
        <v>2000</v>
      </c>
      <c r="D77" t="s">
        <v>48</v>
      </c>
      <c r="E77">
        <v>0.690971</v>
      </c>
      <c r="F77">
        <v>1.5875E-2</v>
      </c>
      <c r="G77" t="s">
        <v>174</v>
      </c>
      <c r="H77" t="s">
        <v>261</v>
      </c>
      <c r="I77">
        <v>63.87</v>
      </c>
      <c r="J77">
        <v>-5.2999999999999999E-2</v>
      </c>
      <c r="N77">
        <v>494</v>
      </c>
      <c r="Q77">
        <v>2000</v>
      </c>
      <c r="R77">
        <v>2009</v>
      </c>
      <c r="S77">
        <v>4</v>
      </c>
      <c r="T77">
        <v>-0.75088299999999997</v>
      </c>
      <c r="U77">
        <v>-0.75088299999999997</v>
      </c>
      <c r="X77" t="s">
        <v>182</v>
      </c>
    </row>
    <row r="78" spans="1:24">
      <c r="A78" t="s">
        <v>94</v>
      </c>
      <c r="B78" t="s">
        <v>172</v>
      </c>
      <c r="C78">
        <v>2000</v>
      </c>
      <c r="D78" t="s">
        <v>49</v>
      </c>
      <c r="E78">
        <v>0.44939000000000001</v>
      </c>
      <c r="F78">
        <v>0.110179</v>
      </c>
      <c r="G78" t="s">
        <v>185</v>
      </c>
      <c r="H78" t="s">
        <v>261</v>
      </c>
      <c r="I78">
        <v>34.14</v>
      </c>
      <c r="J78">
        <v>1.365</v>
      </c>
      <c r="K78">
        <v>-0.55400000000000005</v>
      </c>
      <c r="L78">
        <v>0.55400000000000005</v>
      </c>
      <c r="N78">
        <v>551</v>
      </c>
      <c r="O78">
        <v>694</v>
      </c>
      <c r="Q78">
        <v>2000</v>
      </c>
      <c r="R78">
        <v>2009</v>
      </c>
      <c r="S78">
        <v>4</v>
      </c>
      <c r="T78">
        <v>0.63948899999999997</v>
      </c>
      <c r="U78">
        <v>-0.45238299999999998</v>
      </c>
      <c r="V78">
        <v>1.7313609999999999</v>
      </c>
      <c r="X78" t="s">
        <v>180</v>
      </c>
    </row>
    <row r="79" spans="1:24">
      <c r="A79" t="s">
        <v>94</v>
      </c>
      <c r="B79" t="s">
        <v>172</v>
      </c>
      <c r="C79">
        <v>2000</v>
      </c>
      <c r="D79" t="s">
        <v>262</v>
      </c>
      <c r="E79">
        <v>0.88167799999999996</v>
      </c>
      <c r="F79">
        <v>2.5588E-2</v>
      </c>
      <c r="G79" t="s">
        <v>174</v>
      </c>
      <c r="H79" t="s">
        <v>261</v>
      </c>
      <c r="I79">
        <v>77.7</v>
      </c>
      <c r="J79">
        <v>-0.86799999999999999</v>
      </c>
      <c r="N79">
        <v>419</v>
      </c>
      <c r="Q79">
        <v>2000</v>
      </c>
      <c r="R79">
        <v>2000</v>
      </c>
      <c r="S79">
        <v>1</v>
      </c>
      <c r="T79">
        <v>-2.1212230000000001</v>
      </c>
      <c r="U79">
        <v>-2.1212230000000001</v>
      </c>
      <c r="X79" t="s">
        <v>176</v>
      </c>
    </row>
    <row r="80" spans="1:24">
      <c r="A80" t="s">
        <v>94</v>
      </c>
      <c r="B80" t="s">
        <v>172</v>
      </c>
      <c r="C80">
        <v>2000</v>
      </c>
      <c r="D80" t="s">
        <v>50</v>
      </c>
      <c r="E80">
        <v>0.46497100000000002</v>
      </c>
      <c r="F80">
        <v>0.125829</v>
      </c>
      <c r="G80" t="s">
        <v>185</v>
      </c>
      <c r="H80" t="s">
        <v>261</v>
      </c>
      <c r="I80">
        <v>44.42</v>
      </c>
      <c r="J80">
        <v>0.80800000000000005</v>
      </c>
      <c r="K80">
        <v>0.82799999999999996</v>
      </c>
      <c r="L80">
        <v>-0.82799999999999996</v>
      </c>
      <c r="N80">
        <v>552</v>
      </c>
      <c r="O80">
        <v>592</v>
      </c>
      <c r="Q80">
        <v>2000</v>
      </c>
      <c r="R80">
        <v>2009</v>
      </c>
      <c r="S80">
        <v>4</v>
      </c>
      <c r="T80">
        <v>0.231209</v>
      </c>
      <c r="U80">
        <v>1.442285</v>
      </c>
      <c r="V80">
        <v>-0.97986799999999996</v>
      </c>
      <c r="X80" t="s">
        <v>180</v>
      </c>
    </row>
    <row r="81" spans="1:24">
      <c r="A81" t="s">
        <v>94</v>
      </c>
      <c r="B81" t="s">
        <v>172</v>
      </c>
      <c r="C81">
        <v>2000</v>
      </c>
      <c r="D81" t="s">
        <v>263</v>
      </c>
      <c r="E81">
        <v>0.80751399999999995</v>
      </c>
      <c r="F81">
        <v>4.5214999999999998E-2</v>
      </c>
      <c r="G81" t="s">
        <v>174</v>
      </c>
      <c r="H81" t="s">
        <v>264</v>
      </c>
      <c r="I81">
        <v>73.459999999999994</v>
      </c>
      <c r="J81">
        <v>-0.56299999999999994</v>
      </c>
      <c r="N81">
        <v>447</v>
      </c>
      <c r="Q81">
        <v>2000</v>
      </c>
      <c r="R81">
        <v>2000</v>
      </c>
      <c r="S81">
        <v>1</v>
      </c>
      <c r="T81">
        <v>-1.6542289999999999</v>
      </c>
      <c r="U81">
        <v>-1.6542289999999999</v>
      </c>
      <c r="X81" t="s">
        <v>182</v>
      </c>
    </row>
    <row r="82" spans="1:24">
      <c r="A82" t="s">
        <v>94</v>
      </c>
      <c r="B82" t="s">
        <v>172</v>
      </c>
      <c r="C82">
        <v>2000</v>
      </c>
      <c r="D82" t="s">
        <v>265</v>
      </c>
      <c r="E82">
        <v>0.48820000000000002</v>
      </c>
      <c r="F82">
        <v>4.9083000000000002E-2</v>
      </c>
      <c r="G82" t="s">
        <v>174</v>
      </c>
      <c r="H82" t="s">
        <v>264</v>
      </c>
      <c r="I82">
        <v>40.380000000000003</v>
      </c>
      <c r="J82">
        <v>1.149</v>
      </c>
      <c r="N82">
        <v>603</v>
      </c>
      <c r="Q82">
        <v>2000</v>
      </c>
      <c r="R82">
        <v>2000</v>
      </c>
      <c r="S82">
        <v>1</v>
      </c>
      <c r="T82">
        <v>0.17200299999999999</v>
      </c>
      <c r="U82">
        <v>0.17200299999999999</v>
      </c>
      <c r="X82" t="s">
        <v>182</v>
      </c>
    </row>
    <row r="83" spans="1:24">
      <c r="A83" t="s">
        <v>94</v>
      </c>
      <c r="B83" t="s">
        <v>172</v>
      </c>
      <c r="C83">
        <v>2000</v>
      </c>
      <c r="D83" t="s">
        <v>266</v>
      </c>
      <c r="E83">
        <v>0.43117899999999998</v>
      </c>
      <c r="F83">
        <v>0.15443100000000001</v>
      </c>
      <c r="G83" t="s">
        <v>178</v>
      </c>
      <c r="H83" t="s">
        <v>264</v>
      </c>
      <c r="I83">
        <v>37.1</v>
      </c>
      <c r="J83">
        <v>1.226</v>
      </c>
      <c r="K83">
        <v>0.03</v>
      </c>
      <c r="L83">
        <v>-0.03</v>
      </c>
      <c r="N83">
        <v>567</v>
      </c>
      <c r="O83">
        <v>652</v>
      </c>
      <c r="Q83">
        <v>2000</v>
      </c>
      <c r="R83">
        <v>2000</v>
      </c>
      <c r="S83">
        <v>1</v>
      </c>
      <c r="T83">
        <v>0.42182500000000001</v>
      </c>
      <c r="U83">
        <v>0.38581500000000002</v>
      </c>
      <c r="V83">
        <v>0.45783600000000002</v>
      </c>
      <c r="X83" t="s">
        <v>180</v>
      </c>
    </row>
    <row r="84" spans="1:24">
      <c r="A84" t="s">
        <v>94</v>
      </c>
      <c r="B84" t="s">
        <v>172</v>
      </c>
      <c r="C84">
        <v>2000</v>
      </c>
      <c r="D84" t="s">
        <v>267</v>
      </c>
      <c r="E84">
        <v>0.86865199999999998</v>
      </c>
      <c r="F84">
        <v>4.6900999999999998E-2</v>
      </c>
      <c r="G84" t="s">
        <v>174</v>
      </c>
      <c r="H84" t="s">
        <v>264</v>
      </c>
      <c r="I84">
        <v>85.29</v>
      </c>
      <c r="J84">
        <v>-1.448</v>
      </c>
      <c r="N84">
        <v>367</v>
      </c>
      <c r="Q84">
        <v>2000</v>
      </c>
      <c r="R84">
        <v>2000</v>
      </c>
      <c r="S84">
        <v>1</v>
      </c>
      <c r="T84">
        <v>-2.107694</v>
      </c>
      <c r="U84">
        <v>-2.107694</v>
      </c>
      <c r="X84" t="s">
        <v>176</v>
      </c>
    </row>
    <row r="85" spans="1:24">
      <c r="A85" t="s">
        <v>94</v>
      </c>
      <c r="B85" t="s">
        <v>172</v>
      </c>
      <c r="C85">
        <v>2000</v>
      </c>
      <c r="D85" t="s">
        <v>268</v>
      </c>
      <c r="E85">
        <v>0.51152600000000004</v>
      </c>
      <c r="F85">
        <v>0.120764</v>
      </c>
      <c r="G85" t="s">
        <v>178</v>
      </c>
      <c r="H85" t="s">
        <v>264</v>
      </c>
      <c r="I85">
        <v>42.81</v>
      </c>
      <c r="J85">
        <v>1.0309999999999999</v>
      </c>
      <c r="K85">
        <v>-0.216</v>
      </c>
      <c r="L85">
        <v>0.216</v>
      </c>
      <c r="N85">
        <v>539</v>
      </c>
      <c r="O85">
        <v>645</v>
      </c>
      <c r="Q85">
        <v>2000</v>
      </c>
      <c r="R85">
        <v>2000</v>
      </c>
      <c r="S85">
        <v>1</v>
      </c>
      <c r="T85">
        <v>0.115826</v>
      </c>
      <c r="U85">
        <v>0.200294</v>
      </c>
      <c r="V85">
        <v>3.1358999999999998E-2</v>
      </c>
      <c r="X85" t="s">
        <v>182</v>
      </c>
    </row>
    <row r="86" spans="1:24">
      <c r="A86" t="s">
        <v>94</v>
      </c>
      <c r="B86" t="s">
        <v>172</v>
      </c>
      <c r="C86">
        <v>2000</v>
      </c>
      <c r="D86" t="s">
        <v>269</v>
      </c>
      <c r="E86">
        <v>0.60909800000000003</v>
      </c>
      <c r="F86">
        <v>0.101521</v>
      </c>
      <c r="G86" t="s">
        <v>216</v>
      </c>
      <c r="H86" t="s">
        <v>264</v>
      </c>
      <c r="I86">
        <v>56.64</v>
      </c>
      <c r="J86">
        <v>0.33800000000000002</v>
      </c>
      <c r="N86">
        <v>529</v>
      </c>
      <c r="Q86">
        <v>2000</v>
      </c>
      <c r="R86">
        <v>2000</v>
      </c>
      <c r="S86">
        <v>1</v>
      </c>
      <c r="T86">
        <v>-0.49069099999999999</v>
      </c>
      <c r="U86">
        <v>-0.49069099999999999</v>
      </c>
      <c r="X86" t="s">
        <v>182</v>
      </c>
    </row>
    <row r="87" spans="1:24">
      <c r="A87" t="s">
        <v>94</v>
      </c>
      <c r="B87" t="s">
        <v>172</v>
      </c>
      <c r="C87">
        <v>2000</v>
      </c>
      <c r="D87" t="s">
        <v>270</v>
      </c>
      <c r="E87">
        <v>0.75057399999999996</v>
      </c>
      <c r="F87">
        <v>9.9418000000000006E-2</v>
      </c>
      <c r="G87" t="s">
        <v>178</v>
      </c>
      <c r="H87" t="s">
        <v>264</v>
      </c>
      <c r="I87">
        <v>63.98</v>
      </c>
      <c r="J87">
        <v>0.11600000000000001</v>
      </c>
      <c r="K87">
        <v>0.45</v>
      </c>
      <c r="L87">
        <v>-0.45</v>
      </c>
      <c r="N87">
        <v>480</v>
      </c>
      <c r="O87">
        <v>537</v>
      </c>
      <c r="Q87">
        <v>2000</v>
      </c>
      <c r="R87">
        <v>2000</v>
      </c>
      <c r="S87">
        <v>1</v>
      </c>
      <c r="T87">
        <v>-0.99046100000000004</v>
      </c>
      <c r="U87">
        <v>-0.78983800000000004</v>
      </c>
      <c r="V87">
        <v>-1.1910829999999999</v>
      </c>
      <c r="X87" t="s">
        <v>180</v>
      </c>
    </row>
    <row r="88" spans="1:24">
      <c r="A88" t="s">
        <v>94</v>
      </c>
      <c r="B88" t="s">
        <v>172</v>
      </c>
      <c r="C88">
        <v>2000</v>
      </c>
      <c r="D88" t="s">
        <v>271</v>
      </c>
      <c r="E88">
        <v>0.647173</v>
      </c>
      <c r="F88">
        <v>2.5270000000000001E-2</v>
      </c>
      <c r="G88" t="s">
        <v>174</v>
      </c>
      <c r="H88" t="s">
        <v>272</v>
      </c>
      <c r="I88">
        <v>57.89</v>
      </c>
      <c r="J88">
        <v>0.20200000000000001</v>
      </c>
      <c r="N88">
        <v>517</v>
      </c>
      <c r="Q88">
        <v>2000</v>
      </c>
      <c r="R88">
        <v>2000</v>
      </c>
      <c r="S88">
        <v>1</v>
      </c>
      <c r="T88">
        <v>-0.59884999999999999</v>
      </c>
      <c r="U88">
        <v>-0.59884999999999999</v>
      </c>
      <c r="X88" t="s">
        <v>182</v>
      </c>
    </row>
    <row r="89" spans="1:24">
      <c r="A89" t="s">
        <v>94</v>
      </c>
      <c r="B89" t="s">
        <v>172</v>
      </c>
      <c r="C89">
        <v>2000</v>
      </c>
      <c r="D89" t="s">
        <v>273</v>
      </c>
      <c r="E89">
        <v>0.48905599999999999</v>
      </c>
      <c r="F89">
        <v>1.9116999999999999E-2</v>
      </c>
      <c r="G89" t="s">
        <v>174</v>
      </c>
      <c r="H89" t="s">
        <v>272</v>
      </c>
      <c r="I89">
        <v>43.04</v>
      </c>
      <c r="J89">
        <v>1.004</v>
      </c>
      <c r="N89">
        <v>590</v>
      </c>
      <c r="Q89">
        <v>2000</v>
      </c>
      <c r="R89">
        <v>2000</v>
      </c>
      <c r="S89">
        <v>1</v>
      </c>
      <c r="T89">
        <v>4.2084000000000003E-2</v>
      </c>
      <c r="U89">
        <v>4.2084000000000003E-2</v>
      </c>
      <c r="X89" t="s">
        <v>182</v>
      </c>
    </row>
    <row r="90" spans="1:24">
      <c r="A90" t="s">
        <v>94</v>
      </c>
      <c r="B90" t="s">
        <v>172</v>
      </c>
      <c r="C90">
        <v>2000</v>
      </c>
      <c r="D90" t="s">
        <v>274</v>
      </c>
      <c r="E90">
        <v>0.783744</v>
      </c>
      <c r="F90">
        <v>3.5198E-2</v>
      </c>
      <c r="G90" t="s">
        <v>178</v>
      </c>
      <c r="H90" t="s">
        <v>272</v>
      </c>
      <c r="I90">
        <v>61.33</v>
      </c>
      <c r="J90">
        <v>0.105</v>
      </c>
      <c r="N90">
        <v>508</v>
      </c>
      <c r="Q90">
        <v>2000</v>
      </c>
      <c r="R90">
        <v>2000</v>
      </c>
      <c r="S90">
        <v>1</v>
      </c>
      <c r="T90">
        <v>-1.4342349999999999</v>
      </c>
      <c r="U90">
        <v>-1.4342349999999999</v>
      </c>
      <c r="X90" t="s">
        <v>180</v>
      </c>
    </row>
    <row r="91" spans="1:24">
      <c r="A91" t="s">
        <v>94</v>
      </c>
      <c r="B91" t="s">
        <v>172</v>
      </c>
      <c r="C91">
        <v>2000</v>
      </c>
      <c r="D91" t="s">
        <v>275</v>
      </c>
      <c r="E91">
        <v>0.77502199999999999</v>
      </c>
      <c r="F91">
        <v>2.4052E-2</v>
      </c>
      <c r="G91" t="s">
        <v>197</v>
      </c>
      <c r="H91" t="s">
        <v>272</v>
      </c>
      <c r="I91">
        <v>71.819999999999993</v>
      </c>
      <c r="J91">
        <v>-0.629</v>
      </c>
      <c r="N91">
        <v>441</v>
      </c>
      <c r="Q91">
        <v>2000</v>
      </c>
      <c r="R91">
        <v>2000</v>
      </c>
      <c r="S91">
        <v>1</v>
      </c>
      <c r="T91">
        <v>-1.2145349999999999</v>
      </c>
      <c r="U91">
        <v>-1.2145349999999999</v>
      </c>
      <c r="X91" t="s">
        <v>180</v>
      </c>
    </row>
    <row r="92" spans="1:24">
      <c r="A92" t="s">
        <v>94</v>
      </c>
      <c r="B92" t="s">
        <v>172</v>
      </c>
      <c r="C92">
        <v>2000</v>
      </c>
      <c r="D92" t="s">
        <v>276</v>
      </c>
      <c r="E92">
        <v>0.60784800000000005</v>
      </c>
      <c r="F92">
        <v>5.3379000000000003E-2</v>
      </c>
      <c r="G92" t="s">
        <v>174</v>
      </c>
      <c r="H92" t="s">
        <v>277</v>
      </c>
      <c r="I92">
        <v>59.82</v>
      </c>
      <c r="J92">
        <v>0.13800000000000001</v>
      </c>
      <c r="N92">
        <v>511</v>
      </c>
      <c r="Q92">
        <v>2000</v>
      </c>
      <c r="R92">
        <v>2000</v>
      </c>
      <c r="S92">
        <v>1</v>
      </c>
      <c r="T92">
        <v>-0.48257499999999998</v>
      </c>
      <c r="U92">
        <v>-0.48257499999999998</v>
      </c>
      <c r="X92" t="s">
        <v>180</v>
      </c>
    </row>
    <row r="93" spans="1:24">
      <c r="A93" t="s">
        <v>94</v>
      </c>
      <c r="B93" t="s">
        <v>172</v>
      </c>
      <c r="C93">
        <v>2000</v>
      </c>
      <c r="D93" t="s">
        <v>278</v>
      </c>
      <c r="E93">
        <v>0.48755199999999999</v>
      </c>
      <c r="F93">
        <v>2.7335000000000002E-2</v>
      </c>
      <c r="G93" t="s">
        <v>197</v>
      </c>
      <c r="H93" t="s">
        <v>277</v>
      </c>
      <c r="I93">
        <v>43.48</v>
      </c>
      <c r="J93">
        <v>0.89400000000000002</v>
      </c>
      <c r="K93">
        <v>-2.9000000000000001E-2</v>
      </c>
      <c r="L93">
        <v>2.9000000000000001E-2</v>
      </c>
      <c r="N93">
        <v>535</v>
      </c>
      <c r="O93">
        <v>625</v>
      </c>
      <c r="Q93">
        <v>2000</v>
      </c>
      <c r="R93">
        <v>2000</v>
      </c>
      <c r="S93">
        <v>1</v>
      </c>
      <c r="T93">
        <v>0.17246800000000001</v>
      </c>
      <c r="U93">
        <v>2.8466000000000002E-2</v>
      </c>
      <c r="V93">
        <v>0.31646999999999997</v>
      </c>
      <c r="X93" t="s">
        <v>176</v>
      </c>
    </row>
    <row r="94" spans="1:24">
      <c r="A94" t="s">
        <v>94</v>
      </c>
      <c r="B94" t="s">
        <v>172</v>
      </c>
      <c r="C94">
        <v>2000</v>
      </c>
      <c r="D94" t="s">
        <v>279</v>
      </c>
      <c r="E94">
        <v>0.81739099999999998</v>
      </c>
      <c r="F94">
        <v>1.8096999999999999E-2</v>
      </c>
      <c r="G94" t="s">
        <v>174</v>
      </c>
      <c r="H94" t="s">
        <v>280</v>
      </c>
      <c r="I94">
        <v>73.540000000000006</v>
      </c>
      <c r="J94">
        <v>-0.83299999999999996</v>
      </c>
      <c r="N94">
        <v>423</v>
      </c>
      <c r="Q94">
        <v>2000</v>
      </c>
      <c r="R94">
        <v>2000</v>
      </c>
      <c r="S94">
        <v>1</v>
      </c>
      <c r="T94">
        <v>-1.552627</v>
      </c>
      <c r="U94">
        <v>-1.552627</v>
      </c>
      <c r="X94" t="s">
        <v>182</v>
      </c>
    </row>
    <row r="95" spans="1:24">
      <c r="A95" t="s">
        <v>94</v>
      </c>
      <c r="B95" t="s">
        <v>172</v>
      </c>
      <c r="C95">
        <v>2000</v>
      </c>
      <c r="D95" t="s">
        <v>281</v>
      </c>
      <c r="E95">
        <v>0.38452500000000001</v>
      </c>
      <c r="F95">
        <v>0.194663</v>
      </c>
      <c r="G95" t="s">
        <v>178</v>
      </c>
      <c r="H95" t="s">
        <v>280</v>
      </c>
      <c r="I95">
        <v>44.22</v>
      </c>
      <c r="J95">
        <v>0.69</v>
      </c>
      <c r="N95">
        <v>561</v>
      </c>
      <c r="Q95">
        <v>2000</v>
      </c>
      <c r="R95">
        <v>2000</v>
      </c>
      <c r="S95">
        <v>1</v>
      </c>
      <c r="T95">
        <v>0.24197399999999999</v>
      </c>
      <c r="U95">
        <v>0.24197399999999999</v>
      </c>
      <c r="X95" t="s">
        <v>180</v>
      </c>
    </row>
    <row r="96" spans="1:24">
      <c r="A96" t="s">
        <v>94</v>
      </c>
      <c r="B96" t="s">
        <v>172</v>
      </c>
      <c r="C96">
        <v>2000</v>
      </c>
      <c r="D96" t="s">
        <v>282</v>
      </c>
      <c r="E96">
        <v>0.52230799999999999</v>
      </c>
      <c r="F96">
        <v>0.11029899999999999</v>
      </c>
      <c r="G96" t="s">
        <v>178</v>
      </c>
      <c r="H96" t="s">
        <v>280</v>
      </c>
      <c r="I96">
        <v>43.9</v>
      </c>
      <c r="J96">
        <v>0.751</v>
      </c>
      <c r="N96">
        <v>567</v>
      </c>
      <c r="Q96">
        <v>2000</v>
      </c>
      <c r="R96">
        <v>2000</v>
      </c>
      <c r="S96">
        <v>1</v>
      </c>
      <c r="T96">
        <v>-0.24681</v>
      </c>
      <c r="U96">
        <v>-0.24681</v>
      </c>
      <c r="X96" t="s">
        <v>182</v>
      </c>
    </row>
    <row r="97" spans="1:24">
      <c r="A97" t="s">
        <v>94</v>
      </c>
      <c r="B97" t="s">
        <v>172</v>
      </c>
      <c r="C97">
        <v>2000</v>
      </c>
      <c r="D97" t="s">
        <v>283</v>
      </c>
      <c r="E97">
        <v>0.40747699999999998</v>
      </c>
      <c r="F97">
        <v>0.13166800000000001</v>
      </c>
      <c r="G97" t="s">
        <v>178</v>
      </c>
      <c r="H97" t="s">
        <v>280</v>
      </c>
      <c r="I97">
        <v>36.61</v>
      </c>
      <c r="J97">
        <v>1.206</v>
      </c>
      <c r="N97">
        <v>608</v>
      </c>
      <c r="Q97">
        <v>2000</v>
      </c>
      <c r="R97">
        <v>2000</v>
      </c>
      <c r="S97">
        <v>1</v>
      </c>
      <c r="T97">
        <v>0.17294599999999999</v>
      </c>
      <c r="U97">
        <v>0.17294599999999999</v>
      </c>
      <c r="X97" t="s">
        <v>176</v>
      </c>
    </row>
    <row r="98" spans="1:24">
      <c r="A98" t="s">
        <v>94</v>
      </c>
      <c r="B98" t="s">
        <v>172</v>
      </c>
      <c r="C98">
        <v>2000</v>
      </c>
      <c r="D98" t="s">
        <v>284</v>
      </c>
      <c r="E98">
        <v>0.75508299999999995</v>
      </c>
      <c r="F98">
        <v>2.8332E-2</v>
      </c>
      <c r="G98" t="s">
        <v>178</v>
      </c>
      <c r="H98" t="s">
        <v>280</v>
      </c>
      <c r="I98">
        <v>67.099999999999994</v>
      </c>
      <c r="J98">
        <v>-0.47399999999999998</v>
      </c>
      <c r="N98">
        <v>455</v>
      </c>
      <c r="Q98">
        <v>2000</v>
      </c>
      <c r="R98">
        <v>2000</v>
      </c>
      <c r="S98">
        <v>1</v>
      </c>
      <c r="T98">
        <v>-1.2550570000000001</v>
      </c>
      <c r="U98">
        <v>-1.2550570000000001</v>
      </c>
      <c r="X98" t="s">
        <v>182</v>
      </c>
    </row>
    <row r="99" spans="1:24">
      <c r="A99" t="s">
        <v>94</v>
      </c>
      <c r="B99" t="s">
        <v>172</v>
      </c>
      <c r="C99">
        <v>2000</v>
      </c>
      <c r="D99" t="s">
        <v>285</v>
      </c>
      <c r="E99">
        <v>0.67749199999999998</v>
      </c>
      <c r="F99">
        <v>5.9582999999999997E-2</v>
      </c>
      <c r="G99" t="s">
        <v>216</v>
      </c>
      <c r="H99" t="s">
        <v>286</v>
      </c>
      <c r="I99">
        <v>69.94</v>
      </c>
      <c r="J99">
        <v>-0.55000000000000004</v>
      </c>
      <c r="N99">
        <v>448</v>
      </c>
      <c r="Q99">
        <v>2000</v>
      </c>
      <c r="R99">
        <v>2006</v>
      </c>
      <c r="S99">
        <v>3</v>
      </c>
      <c r="T99">
        <v>-0.69374800000000003</v>
      </c>
      <c r="U99">
        <v>-0.69374800000000003</v>
      </c>
      <c r="X99" t="s">
        <v>176</v>
      </c>
    </row>
    <row r="100" spans="1:24">
      <c r="A100" t="s">
        <v>94</v>
      </c>
      <c r="B100" t="s">
        <v>172</v>
      </c>
      <c r="C100">
        <v>2000</v>
      </c>
      <c r="D100" t="s">
        <v>287</v>
      </c>
      <c r="E100">
        <v>0.867004</v>
      </c>
      <c r="F100">
        <v>3.5046000000000001E-2</v>
      </c>
      <c r="G100" t="s">
        <v>288</v>
      </c>
      <c r="H100" t="s">
        <v>286</v>
      </c>
      <c r="I100">
        <v>57.37</v>
      </c>
      <c r="J100">
        <v>0.27800000000000002</v>
      </c>
      <c r="N100">
        <v>524</v>
      </c>
      <c r="Q100">
        <v>2000</v>
      </c>
      <c r="R100">
        <v>2006</v>
      </c>
      <c r="S100">
        <v>3</v>
      </c>
      <c r="T100">
        <v>-1.497987</v>
      </c>
      <c r="U100">
        <v>-1.497987</v>
      </c>
      <c r="X100" t="s">
        <v>182</v>
      </c>
    </row>
    <row r="101" spans="1:24">
      <c r="A101" t="s">
        <v>94</v>
      </c>
      <c r="B101" t="s">
        <v>172</v>
      </c>
      <c r="C101">
        <v>2000</v>
      </c>
      <c r="D101" t="s">
        <v>51</v>
      </c>
      <c r="E101">
        <v>0.90180400000000005</v>
      </c>
      <c r="F101">
        <v>1.8859999999999998E-2</v>
      </c>
      <c r="G101" t="s">
        <v>185</v>
      </c>
      <c r="H101" t="s">
        <v>286</v>
      </c>
      <c r="I101">
        <v>76.239999999999995</v>
      </c>
      <c r="J101">
        <v>-0.91700000000000004</v>
      </c>
      <c r="N101">
        <v>415</v>
      </c>
      <c r="Q101">
        <v>2000</v>
      </c>
      <c r="R101">
        <v>2009</v>
      </c>
      <c r="S101">
        <v>4</v>
      </c>
      <c r="T101">
        <v>-1.7963690000000001</v>
      </c>
      <c r="U101">
        <v>-1.7963690000000001</v>
      </c>
      <c r="X101" t="s">
        <v>180</v>
      </c>
    </row>
    <row r="102" spans="1:24">
      <c r="A102" t="s">
        <v>94</v>
      </c>
      <c r="B102" t="s">
        <v>172</v>
      </c>
      <c r="C102">
        <v>2000</v>
      </c>
      <c r="D102" t="s">
        <v>52</v>
      </c>
      <c r="E102">
        <v>0.47714000000000001</v>
      </c>
      <c r="F102">
        <v>0.17194999999999999</v>
      </c>
      <c r="G102" t="s">
        <v>216</v>
      </c>
      <c r="H102" t="s">
        <v>289</v>
      </c>
      <c r="I102">
        <v>46.03</v>
      </c>
      <c r="J102">
        <v>0.78500000000000003</v>
      </c>
      <c r="N102">
        <v>570</v>
      </c>
      <c r="Q102">
        <v>2000</v>
      </c>
      <c r="R102">
        <v>2009</v>
      </c>
      <c r="S102">
        <v>4</v>
      </c>
      <c r="T102">
        <v>7.5204999999999994E-2</v>
      </c>
      <c r="U102">
        <v>7.5204999999999994E-2</v>
      </c>
      <c r="X102" t="s">
        <v>176</v>
      </c>
    </row>
    <row r="103" spans="1:24">
      <c r="A103" t="s">
        <v>94</v>
      </c>
      <c r="B103" t="s">
        <v>172</v>
      </c>
      <c r="C103">
        <v>2000</v>
      </c>
      <c r="D103" t="s">
        <v>53</v>
      </c>
      <c r="E103">
        <v>0.62053100000000005</v>
      </c>
      <c r="F103">
        <v>2.7489E-2</v>
      </c>
      <c r="G103" t="s">
        <v>174</v>
      </c>
      <c r="H103" t="s">
        <v>289</v>
      </c>
      <c r="I103">
        <v>64.489999999999995</v>
      </c>
      <c r="J103">
        <v>-0.14399999999999999</v>
      </c>
      <c r="N103">
        <v>485</v>
      </c>
      <c r="Q103">
        <v>2000</v>
      </c>
      <c r="R103">
        <v>2009</v>
      </c>
      <c r="S103">
        <v>4</v>
      </c>
      <c r="T103">
        <v>-0.59304900000000005</v>
      </c>
      <c r="U103">
        <v>-0.59304900000000005</v>
      </c>
      <c r="X103" t="s">
        <v>182</v>
      </c>
    </row>
    <row r="104" spans="1:24">
      <c r="A104" t="s">
        <v>94</v>
      </c>
      <c r="B104" t="s">
        <v>172</v>
      </c>
      <c r="C104">
        <v>2000</v>
      </c>
      <c r="D104" t="s">
        <v>54</v>
      </c>
      <c r="E104">
        <v>0.56166199999999999</v>
      </c>
      <c r="F104">
        <v>1.4898E-2</v>
      </c>
      <c r="G104" t="s">
        <v>174</v>
      </c>
      <c r="H104" t="s">
        <v>289</v>
      </c>
      <c r="I104">
        <v>60.67</v>
      </c>
      <c r="J104">
        <v>0.16300000000000001</v>
      </c>
      <c r="N104">
        <v>513</v>
      </c>
      <c r="Q104">
        <v>2000</v>
      </c>
      <c r="R104">
        <v>2009</v>
      </c>
      <c r="S104">
        <v>4</v>
      </c>
      <c r="T104">
        <v>-0.27060899999999999</v>
      </c>
      <c r="U104">
        <v>-0.27060899999999999</v>
      </c>
      <c r="X104" t="s">
        <v>182</v>
      </c>
    </row>
    <row r="105" spans="1:24">
      <c r="A105" t="s">
        <v>94</v>
      </c>
      <c r="B105" t="s">
        <v>172</v>
      </c>
      <c r="C105">
        <v>2000</v>
      </c>
      <c r="D105" t="s">
        <v>55</v>
      </c>
      <c r="E105">
        <v>0.87365700000000002</v>
      </c>
      <c r="F105">
        <v>1.1272000000000001E-2</v>
      </c>
      <c r="G105" t="s">
        <v>174</v>
      </c>
      <c r="H105" t="s">
        <v>289</v>
      </c>
      <c r="I105">
        <v>84.88</v>
      </c>
      <c r="J105">
        <v>-1.599</v>
      </c>
      <c r="N105">
        <v>353</v>
      </c>
      <c r="Q105">
        <v>2000</v>
      </c>
      <c r="R105">
        <v>2009</v>
      </c>
      <c r="S105">
        <v>4</v>
      </c>
      <c r="T105">
        <v>-1.6479330000000001</v>
      </c>
      <c r="U105">
        <v>-1.6479330000000001</v>
      </c>
      <c r="X105" t="s">
        <v>182</v>
      </c>
    </row>
    <row r="106" spans="1:24">
      <c r="A106" t="s">
        <v>94</v>
      </c>
      <c r="B106" t="s">
        <v>172</v>
      </c>
      <c r="C106">
        <v>2000</v>
      </c>
      <c r="D106" t="s">
        <v>56</v>
      </c>
      <c r="E106">
        <v>0.62048999999999999</v>
      </c>
      <c r="F106">
        <v>1.2834999999999999E-2</v>
      </c>
      <c r="G106" t="s">
        <v>174</v>
      </c>
      <c r="H106" t="s">
        <v>289</v>
      </c>
      <c r="I106">
        <v>65.540000000000006</v>
      </c>
      <c r="J106">
        <v>-0.17199999999999999</v>
      </c>
      <c r="N106">
        <v>483</v>
      </c>
      <c r="Q106">
        <v>2000</v>
      </c>
      <c r="R106">
        <v>2009</v>
      </c>
      <c r="S106">
        <v>4</v>
      </c>
      <c r="T106">
        <v>-0.76500699999999999</v>
      </c>
      <c r="U106">
        <v>-0.76500699999999999</v>
      </c>
      <c r="X106" t="s">
        <v>182</v>
      </c>
    </row>
    <row r="107" spans="1:24">
      <c r="A107" t="s">
        <v>94</v>
      </c>
      <c r="B107" t="s">
        <v>172</v>
      </c>
      <c r="C107">
        <v>2000</v>
      </c>
      <c r="D107" t="s">
        <v>290</v>
      </c>
      <c r="E107">
        <v>0.73748899999999995</v>
      </c>
      <c r="F107">
        <v>5.6723999999999997E-2</v>
      </c>
      <c r="G107" t="s">
        <v>178</v>
      </c>
      <c r="H107" t="s">
        <v>291</v>
      </c>
      <c r="I107">
        <v>70.77</v>
      </c>
      <c r="J107">
        <v>-0.313</v>
      </c>
      <c r="N107">
        <v>470</v>
      </c>
      <c r="Q107">
        <v>2000</v>
      </c>
      <c r="R107">
        <v>2000</v>
      </c>
      <c r="S107">
        <v>1</v>
      </c>
      <c r="T107">
        <v>-1.545366</v>
      </c>
      <c r="U107">
        <v>-1.545366</v>
      </c>
      <c r="X107" t="s">
        <v>182</v>
      </c>
    </row>
    <row r="108" spans="1:24">
      <c r="A108" t="s">
        <v>94</v>
      </c>
      <c r="B108" t="s">
        <v>172</v>
      </c>
      <c r="C108">
        <v>2000</v>
      </c>
      <c r="D108" t="s">
        <v>292</v>
      </c>
      <c r="E108">
        <v>0.92344099999999996</v>
      </c>
      <c r="F108">
        <v>4.752E-2</v>
      </c>
      <c r="G108" t="s">
        <v>174</v>
      </c>
      <c r="H108" t="s">
        <v>291</v>
      </c>
      <c r="I108">
        <v>89.87</v>
      </c>
      <c r="J108">
        <v>-1.885</v>
      </c>
      <c r="N108">
        <v>327</v>
      </c>
      <c r="Q108">
        <v>2000</v>
      </c>
      <c r="R108">
        <v>2000</v>
      </c>
      <c r="S108">
        <v>1</v>
      </c>
      <c r="T108">
        <v>-2.3165480000000001</v>
      </c>
      <c r="U108">
        <v>-2.3165480000000001</v>
      </c>
      <c r="X108" t="s">
        <v>176</v>
      </c>
    </row>
    <row r="109" spans="1:24">
      <c r="A109" t="s">
        <v>94</v>
      </c>
      <c r="B109" t="s">
        <v>172</v>
      </c>
      <c r="C109">
        <v>2000</v>
      </c>
      <c r="D109" t="s">
        <v>293</v>
      </c>
      <c r="E109">
        <v>0.83179700000000001</v>
      </c>
      <c r="F109">
        <v>4.4606E-2</v>
      </c>
      <c r="G109" t="s">
        <v>174</v>
      </c>
      <c r="H109" t="s">
        <v>291</v>
      </c>
      <c r="I109">
        <v>75.8</v>
      </c>
      <c r="J109">
        <v>-0.66300000000000003</v>
      </c>
      <c r="N109">
        <v>438</v>
      </c>
      <c r="Q109">
        <v>2000</v>
      </c>
      <c r="R109">
        <v>2000</v>
      </c>
      <c r="S109">
        <v>1</v>
      </c>
      <c r="T109">
        <v>-1.3273680000000001</v>
      </c>
      <c r="U109">
        <v>-1.3273680000000001</v>
      </c>
      <c r="X109" t="s">
        <v>176</v>
      </c>
    </row>
    <row r="110" spans="1:24">
      <c r="A110" t="s">
        <v>94</v>
      </c>
      <c r="B110" t="s">
        <v>172</v>
      </c>
      <c r="C110">
        <v>2000</v>
      </c>
      <c r="D110" t="s">
        <v>57</v>
      </c>
      <c r="E110">
        <v>0.453428</v>
      </c>
      <c r="F110">
        <v>1.5191E-2</v>
      </c>
      <c r="G110" t="s">
        <v>174</v>
      </c>
      <c r="H110" t="s">
        <v>294</v>
      </c>
      <c r="I110">
        <v>57.65</v>
      </c>
      <c r="J110">
        <v>0.19600000000000001</v>
      </c>
      <c r="N110">
        <v>516</v>
      </c>
      <c r="Q110">
        <v>2000</v>
      </c>
      <c r="R110">
        <v>2009</v>
      </c>
      <c r="S110">
        <v>4</v>
      </c>
      <c r="T110">
        <v>0.22398199999999999</v>
      </c>
      <c r="U110">
        <v>0.22398199999999999</v>
      </c>
      <c r="X110" t="s">
        <v>182</v>
      </c>
    </row>
    <row r="111" spans="1:24">
      <c r="A111" t="s">
        <v>94</v>
      </c>
      <c r="B111" t="s">
        <v>172</v>
      </c>
      <c r="C111">
        <v>2000</v>
      </c>
      <c r="D111" t="s">
        <v>58</v>
      </c>
      <c r="E111">
        <v>0.64241899999999996</v>
      </c>
      <c r="F111">
        <v>1.6050000000000001E-3</v>
      </c>
      <c r="G111" t="s">
        <v>197</v>
      </c>
      <c r="H111" t="s">
        <v>294</v>
      </c>
      <c r="I111">
        <v>59.58</v>
      </c>
      <c r="J111">
        <v>4.4999999999999998E-2</v>
      </c>
      <c r="K111">
        <v>-1.008</v>
      </c>
      <c r="L111">
        <v>1.008</v>
      </c>
      <c r="N111">
        <v>401</v>
      </c>
      <c r="O111">
        <v>604</v>
      </c>
      <c r="Q111">
        <v>2000</v>
      </c>
      <c r="R111">
        <v>2009</v>
      </c>
      <c r="S111">
        <v>4</v>
      </c>
      <c r="T111">
        <v>-0.76737200000000005</v>
      </c>
      <c r="U111">
        <v>-1.8648149999999999</v>
      </c>
      <c r="V111">
        <v>0.33007199999999998</v>
      </c>
      <c r="X111" t="s">
        <v>176</v>
      </c>
    </row>
    <row r="112" spans="1:24">
      <c r="A112" t="s">
        <v>94</v>
      </c>
      <c r="B112" t="s">
        <v>172</v>
      </c>
      <c r="C112">
        <v>2000</v>
      </c>
      <c r="D112" t="s">
        <v>59</v>
      </c>
      <c r="E112">
        <v>0.586229</v>
      </c>
      <c r="F112">
        <v>0.151231</v>
      </c>
      <c r="G112" t="s">
        <v>185</v>
      </c>
      <c r="H112" t="s">
        <v>294</v>
      </c>
      <c r="I112">
        <v>55.58</v>
      </c>
      <c r="J112">
        <v>0.29499999999999998</v>
      </c>
      <c r="N112">
        <v>525</v>
      </c>
      <c r="Q112">
        <v>2000</v>
      </c>
      <c r="R112">
        <v>2009</v>
      </c>
      <c r="S112">
        <v>4</v>
      </c>
      <c r="T112">
        <v>-0.31711499999999998</v>
      </c>
      <c r="U112">
        <v>-0.31711499999999998</v>
      </c>
      <c r="X112" t="s">
        <v>180</v>
      </c>
    </row>
    <row r="113" spans="1:24">
      <c r="A113" t="s">
        <v>94</v>
      </c>
      <c r="B113" t="s">
        <v>172</v>
      </c>
      <c r="C113">
        <v>2000</v>
      </c>
      <c r="D113" t="s">
        <v>295</v>
      </c>
      <c r="E113">
        <v>0.74774499999999999</v>
      </c>
      <c r="F113">
        <v>7.0264999999999994E-2</v>
      </c>
      <c r="G113" t="s">
        <v>178</v>
      </c>
      <c r="H113" t="s">
        <v>294</v>
      </c>
      <c r="I113">
        <v>69.849999999999994</v>
      </c>
      <c r="J113">
        <v>-0.216</v>
      </c>
      <c r="K113">
        <v>0.45700000000000002</v>
      </c>
      <c r="L113">
        <v>-0.45700000000000002</v>
      </c>
      <c r="N113">
        <v>450</v>
      </c>
      <c r="O113">
        <v>507</v>
      </c>
      <c r="Q113">
        <v>2000</v>
      </c>
      <c r="R113">
        <v>2000</v>
      </c>
      <c r="S113">
        <v>1</v>
      </c>
      <c r="T113">
        <v>-0.93732800000000005</v>
      </c>
      <c r="U113">
        <v>-0.77022400000000002</v>
      </c>
      <c r="V113">
        <v>-1.1044309999999999</v>
      </c>
      <c r="X113" t="s">
        <v>182</v>
      </c>
    </row>
    <row r="114" spans="1:24">
      <c r="A114" t="s">
        <v>94</v>
      </c>
      <c r="B114" t="s">
        <v>172</v>
      </c>
      <c r="C114">
        <v>2000</v>
      </c>
      <c r="D114" t="s">
        <v>60</v>
      </c>
      <c r="E114">
        <v>0.81379999999999997</v>
      </c>
      <c r="F114">
        <v>3.3255E-2</v>
      </c>
      <c r="G114" t="s">
        <v>216</v>
      </c>
      <c r="H114" t="s">
        <v>294</v>
      </c>
      <c r="I114">
        <v>74.290000000000006</v>
      </c>
      <c r="J114">
        <v>-0.91600000000000004</v>
      </c>
      <c r="N114">
        <v>415</v>
      </c>
      <c r="Q114">
        <v>2000</v>
      </c>
      <c r="R114">
        <v>2009</v>
      </c>
      <c r="S114">
        <v>4</v>
      </c>
      <c r="T114">
        <v>-1.2006129999999999</v>
      </c>
      <c r="U114">
        <v>-1.2006129999999999</v>
      </c>
      <c r="X114" t="s">
        <v>176</v>
      </c>
    </row>
    <row r="115" spans="1:24">
      <c r="A115" t="s">
        <v>94</v>
      </c>
      <c r="B115" t="s">
        <v>172</v>
      </c>
      <c r="C115">
        <v>2000</v>
      </c>
      <c r="D115" t="s">
        <v>296</v>
      </c>
      <c r="E115">
        <v>0.77981699999999998</v>
      </c>
      <c r="F115">
        <v>2.1996000000000002E-2</v>
      </c>
      <c r="G115" t="s">
        <v>174</v>
      </c>
      <c r="H115" t="s">
        <v>297</v>
      </c>
      <c r="I115">
        <v>67.239999999999995</v>
      </c>
      <c r="J115">
        <v>-0.33500000000000002</v>
      </c>
      <c r="N115">
        <v>468</v>
      </c>
      <c r="Q115">
        <v>2000</v>
      </c>
      <c r="R115">
        <v>2000</v>
      </c>
      <c r="S115">
        <v>1</v>
      </c>
      <c r="T115">
        <v>-1.448153</v>
      </c>
      <c r="U115">
        <v>-1.448153</v>
      </c>
      <c r="X115" t="s">
        <v>182</v>
      </c>
    </row>
    <row r="116" spans="1:24">
      <c r="A116" t="s">
        <v>94</v>
      </c>
      <c r="B116" t="s">
        <v>172</v>
      </c>
      <c r="C116">
        <v>2000</v>
      </c>
      <c r="D116" t="s">
        <v>298</v>
      </c>
      <c r="E116">
        <v>0.58325300000000002</v>
      </c>
      <c r="F116">
        <v>1.7857999999999999E-2</v>
      </c>
      <c r="G116" t="s">
        <v>174</v>
      </c>
      <c r="H116" t="s">
        <v>297</v>
      </c>
      <c r="I116">
        <v>59.36</v>
      </c>
      <c r="J116">
        <v>0.19400000000000001</v>
      </c>
      <c r="N116">
        <v>516</v>
      </c>
      <c r="Q116">
        <v>2000</v>
      </c>
      <c r="R116">
        <v>2000</v>
      </c>
      <c r="S116">
        <v>1</v>
      </c>
      <c r="T116">
        <v>-0.43706200000000001</v>
      </c>
      <c r="U116">
        <v>-0.43706200000000001</v>
      </c>
      <c r="X116" t="s">
        <v>182</v>
      </c>
    </row>
    <row r="117" spans="1:24">
      <c r="A117" t="s">
        <v>94</v>
      </c>
      <c r="B117" t="s">
        <v>172</v>
      </c>
      <c r="C117">
        <v>2000</v>
      </c>
      <c r="D117" t="s">
        <v>299</v>
      </c>
      <c r="E117">
        <v>0.60650099999999996</v>
      </c>
      <c r="F117">
        <v>1.6834999999999999E-2</v>
      </c>
      <c r="G117" t="s">
        <v>174</v>
      </c>
      <c r="H117" t="s">
        <v>297</v>
      </c>
      <c r="I117">
        <v>57.03</v>
      </c>
      <c r="J117">
        <v>0.247</v>
      </c>
      <c r="N117">
        <v>521</v>
      </c>
      <c r="Q117">
        <v>2000</v>
      </c>
      <c r="R117">
        <v>2000</v>
      </c>
      <c r="S117">
        <v>1</v>
      </c>
      <c r="T117">
        <v>-0.50726800000000005</v>
      </c>
      <c r="U117">
        <v>-0.50726800000000005</v>
      </c>
      <c r="X117" t="s">
        <v>182</v>
      </c>
    </row>
    <row r="118" spans="1:24">
      <c r="A118" t="s">
        <v>94</v>
      </c>
      <c r="B118" t="s">
        <v>172</v>
      </c>
      <c r="C118">
        <v>2000</v>
      </c>
      <c r="D118" t="s">
        <v>300</v>
      </c>
      <c r="E118">
        <v>0.91900400000000004</v>
      </c>
      <c r="F118">
        <v>5.4296999999999998E-2</v>
      </c>
      <c r="G118" t="s">
        <v>178</v>
      </c>
      <c r="H118" t="s">
        <v>301</v>
      </c>
      <c r="I118">
        <v>85.14</v>
      </c>
      <c r="J118">
        <v>-1.4870000000000001</v>
      </c>
      <c r="N118">
        <v>363</v>
      </c>
      <c r="Q118">
        <v>2000</v>
      </c>
      <c r="R118">
        <v>2000</v>
      </c>
      <c r="S118">
        <v>1</v>
      </c>
      <c r="T118">
        <v>-2.2883309999999999</v>
      </c>
      <c r="U118">
        <v>-2.2883309999999999</v>
      </c>
      <c r="X118" t="s">
        <v>176</v>
      </c>
    </row>
    <row r="119" spans="1:24">
      <c r="A119" t="s">
        <v>94</v>
      </c>
      <c r="B119" t="s">
        <v>172</v>
      </c>
      <c r="C119">
        <v>2000</v>
      </c>
      <c r="D119" t="s">
        <v>302</v>
      </c>
      <c r="E119">
        <v>0.34986</v>
      </c>
      <c r="F119">
        <v>0.106627</v>
      </c>
      <c r="G119" t="s">
        <v>178</v>
      </c>
      <c r="H119" t="s">
        <v>301</v>
      </c>
      <c r="I119">
        <v>31.76</v>
      </c>
      <c r="J119">
        <v>1.728</v>
      </c>
      <c r="N119">
        <v>655</v>
      </c>
      <c r="Q119">
        <v>2000</v>
      </c>
      <c r="R119">
        <v>2000</v>
      </c>
      <c r="S119">
        <v>1</v>
      </c>
      <c r="T119">
        <v>0.78572900000000001</v>
      </c>
      <c r="U119">
        <v>0.78572900000000001</v>
      </c>
      <c r="X119" t="s">
        <v>176</v>
      </c>
    </row>
    <row r="120" spans="1:24">
      <c r="A120" t="s">
        <v>94</v>
      </c>
      <c r="B120" t="s">
        <v>172</v>
      </c>
      <c r="C120">
        <v>2000</v>
      </c>
      <c r="D120" t="s">
        <v>303</v>
      </c>
      <c r="E120">
        <v>0.58109</v>
      </c>
      <c r="F120">
        <v>5.0513000000000002E-2</v>
      </c>
      <c r="G120" t="s">
        <v>178</v>
      </c>
      <c r="H120" t="s">
        <v>304</v>
      </c>
      <c r="I120">
        <v>47.88</v>
      </c>
      <c r="J120">
        <v>0.66</v>
      </c>
      <c r="N120">
        <v>558</v>
      </c>
      <c r="Q120">
        <v>2000</v>
      </c>
      <c r="R120">
        <v>2000</v>
      </c>
      <c r="S120">
        <v>1</v>
      </c>
      <c r="T120">
        <v>-0.39866099999999999</v>
      </c>
      <c r="U120">
        <v>-0.39866099999999999</v>
      </c>
      <c r="X120" t="s">
        <v>182</v>
      </c>
    </row>
    <row r="121" spans="1:24">
      <c r="A121" t="s">
        <v>94</v>
      </c>
      <c r="B121" t="s">
        <v>172</v>
      </c>
      <c r="C121">
        <v>2000</v>
      </c>
      <c r="D121" t="s">
        <v>305</v>
      </c>
      <c r="E121">
        <v>0.325878</v>
      </c>
      <c r="F121">
        <v>0.26311899999999999</v>
      </c>
      <c r="G121" t="s">
        <v>178</v>
      </c>
      <c r="H121" t="s">
        <v>304</v>
      </c>
      <c r="I121">
        <v>25.52</v>
      </c>
      <c r="J121">
        <v>1.873</v>
      </c>
      <c r="N121">
        <v>669</v>
      </c>
      <c r="Q121">
        <v>2000</v>
      </c>
      <c r="R121">
        <v>2000</v>
      </c>
      <c r="S121">
        <v>1</v>
      </c>
      <c r="T121">
        <v>0.51974100000000001</v>
      </c>
      <c r="U121">
        <v>0.51974100000000001</v>
      </c>
      <c r="X121" t="s">
        <v>182</v>
      </c>
    </row>
    <row r="122" spans="1:24">
      <c r="A122" t="s">
        <v>94</v>
      </c>
      <c r="B122" t="s">
        <v>172</v>
      </c>
      <c r="C122">
        <v>2000</v>
      </c>
      <c r="D122" t="s">
        <v>306</v>
      </c>
      <c r="E122">
        <v>0.68175399999999997</v>
      </c>
      <c r="F122">
        <v>1.2682000000000001E-2</v>
      </c>
      <c r="G122" t="s">
        <v>178</v>
      </c>
      <c r="H122" t="s">
        <v>307</v>
      </c>
      <c r="I122">
        <v>59.59</v>
      </c>
      <c r="J122">
        <v>-5.0000000000000001E-3</v>
      </c>
      <c r="N122">
        <v>498</v>
      </c>
      <c r="Q122">
        <v>2000</v>
      </c>
      <c r="R122">
        <v>2000</v>
      </c>
      <c r="S122">
        <v>1</v>
      </c>
      <c r="T122">
        <v>-0.77001399999999998</v>
      </c>
      <c r="U122">
        <v>-0.77001399999999998</v>
      </c>
      <c r="X122" t="s">
        <v>176</v>
      </c>
    </row>
    <row r="123" spans="1:24">
      <c r="A123" t="s">
        <v>94</v>
      </c>
      <c r="B123" t="s">
        <v>172</v>
      </c>
      <c r="C123">
        <v>2000</v>
      </c>
      <c r="D123" t="s">
        <v>308</v>
      </c>
      <c r="E123">
        <v>0.68031799999999998</v>
      </c>
      <c r="F123">
        <v>3.4534000000000002E-2</v>
      </c>
      <c r="G123" t="s">
        <v>178</v>
      </c>
      <c r="H123" t="s">
        <v>307</v>
      </c>
      <c r="I123">
        <v>57.6</v>
      </c>
      <c r="J123">
        <v>0.13200000000000001</v>
      </c>
      <c r="N123">
        <v>510</v>
      </c>
      <c r="Q123">
        <v>2000</v>
      </c>
      <c r="R123">
        <v>2000</v>
      </c>
      <c r="S123">
        <v>1</v>
      </c>
      <c r="T123">
        <v>-0.74567099999999997</v>
      </c>
      <c r="U123">
        <v>-0.74567099999999997</v>
      </c>
      <c r="X123" t="s">
        <v>182</v>
      </c>
    </row>
    <row r="124" spans="1:24">
      <c r="A124" t="s">
        <v>94</v>
      </c>
      <c r="B124" t="s">
        <v>172</v>
      </c>
      <c r="C124">
        <v>2000</v>
      </c>
      <c r="D124" t="s">
        <v>309</v>
      </c>
      <c r="E124">
        <v>0.64011499999999999</v>
      </c>
      <c r="F124">
        <v>5.7154000000000003E-2</v>
      </c>
      <c r="G124" t="s">
        <v>178</v>
      </c>
      <c r="H124" t="s">
        <v>310</v>
      </c>
      <c r="I124">
        <v>65.069999999999993</v>
      </c>
      <c r="J124">
        <v>-9.1999999999999998E-2</v>
      </c>
      <c r="N124">
        <v>490</v>
      </c>
      <c r="Q124">
        <v>2000</v>
      </c>
      <c r="R124">
        <v>2000</v>
      </c>
      <c r="S124">
        <v>1</v>
      </c>
      <c r="T124">
        <v>-0.622726</v>
      </c>
      <c r="U124">
        <v>-0.622726</v>
      </c>
      <c r="X124" t="s">
        <v>176</v>
      </c>
    </row>
    <row r="125" spans="1:24">
      <c r="A125" t="s">
        <v>94</v>
      </c>
      <c r="B125" t="s">
        <v>172</v>
      </c>
      <c r="C125">
        <v>2000</v>
      </c>
      <c r="D125" t="s">
        <v>311</v>
      </c>
      <c r="E125">
        <v>0.52134899999999995</v>
      </c>
      <c r="F125">
        <v>8.3816000000000002E-2</v>
      </c>
      <c r="G125" t="s">
        <v>178</v>
      </c>
      <c r="H125" t="s">
        <v>310</v>
      </c>
      <c r="I125">
        <v>49.46</v>
      </c>
      <c r="J125">
        <v>0.72199999999999998</v>
      </c>
      <c r="N125">
        <v>564</v>
      </c>
      <c r="Q125">
        <v>2000</v>
      </c>
      <c r="R125">
        <v>2000</v>
      </c>
      <c r="S125">
        <v>1</v>
      </c>
      <c r="T125">
        <v>9.2110000000000004E-3</v>
      </c>
      <c r="U125">
        <v>9.2110000000000004E-3</v>
      </c>
      <c r="X125" t="s">
        <v>182</v>
      </c>
    </row>
    <row r="126" spans="1:24">
      <c r="A126" t="s">
        <v>94</v>
      </c>
      <c r="B126" t="s">
        <v>172</v>
      </c>
      <c r="C126">
        <v>2000</v>
      </c>
      <c r="D126" t="s">
        <v>312</v>
      </c>
      <c r="E126">
        <v>0.54953200000000002</v>
      </c>
      <c r="F126">
        <v>9.4144000000000005E-2</v>
      </c>
      <c r="G126" t="s">
        <v>178</v>
      </c>
      <c r="H126" t="s">
        <v>313</v>
      </c>
      <c r="I126">
        <v>52.38</v>
      </c>
      <c r="J126">
        <v>0.46899999999999997</v>
      </c>
      <c r="N126">
        <v>541</v>
      </c>
      <c r="Q126">
        <v>2000</v>
      </c>
      <c r="R126">
        <v>2000</v>
      </c>
      <c r="S126">
        <v>1</v>
      </c>
      <c r="T126">
        <v>-0.23199700000000001</v>
      </c>
      <c r="U126">
        <v>-0.23199700000000001</v>
      </c>
      <c r="X126" t="s">
        <v>182</v>
      </c>
    </row>
    <row r="127" spans="1:24">
      <c r="A127" t="s">
        <v>94</v>
      </c>
      <c r="B127" t="s">
        <v>172</v>
      </c>
      <c r="C127">
        <v>2000</v>
      </c>
      <c r="D127" t="s">
        <v>314</v>
      </c>
      <c r="E127">
        <v>0.68751300000000004</v>
      </c>
      <c r="F127">
        <v>2.9961000000000002E-2</v>
      </c>
      <c r="G127" t="s">
        <v>178</v>
      </c>
      <c r="H127" t="s">
        <v>313</v>
      </c>
      <c r="I127">
        <v>66.78</v>
      </c>
      <c r="J127">
        <v>-0.25700000000000001</v>
      </c>
      <c r="N127">
        <v>475</v>
      </c>
      <c r="Q127">
        <v>2000</v>
      </c>
      <c r="R127">
        <v>2000</v>
      </c>
      <c r="S127">
        <v>1</v>
      </c>
      <c r="T127">
        <v>-0.99565199999999998</v>
      </c>
      <c r="U127">
        <v>-0.99565199999999998</v>
      </c>
      <c r="X127" t="s">
        <v>176</v>
      </c>
    </row>
    <row r="128" spans="1:24">
      <c r="A128" t="s">
        <v>94</v>
      </c>
      <c r="B128" t="s">
        <v>172</v>
      </c>
      <c r="C128">
        <v>2000</v>
      </c>
      <c r="D128" t="s">
        <v>315</v>
      </c>
      <c r="E128">
        <v>0.55001699999999998</v>
      </c>
      <c r="F128">
        <v>6.3522999999999996E-2</v>
      </c>
      <c r="G128" t="s">
        <v>178</v>
      </c>
      <c r="H128" t="s">
        <v>316</v>
      </c>
      <c r="I128">
        <v>57.59</v>
      </c>
      <c r="J128">
        <v>0.432</v>
      </c>
      <c r="N128">
        <v>538</v>
      </c>
      <c r="Q128">
        <v>2000</v>
      </c>
      <c r="R128">
        <v>2000</v>
      </c>
      <c r="S128">
        <v>1</v>
      </c>
      <c r="T128">
        <v>-7.1022000000000002E-2</v>
      </c>
      <c r="U128">
        <v>-7.1022000000000002E-2</v>
      </c>
      <c r="X128" t="s">
        <v>182</v>
      </c>
    </row>
    <row r="129" spans="1:24">
      <c r="A129" t="s">
        <v>94</v>
      </c>
      <c r="B129" t="s">
        <v>172</v>
      </c>
      <c r="C129">
        <v>2000</v>
      </c>
      <c r="D129" t="s">
        <v>317</v>
      </c>
      <c r="E129">
        <v>0.72903899999999999</v>
      </c>
      <c r="F129">
        <v>8.9759999999999996E-3</v>
      </c>
      <c r="G129" t="s">
        <v>218</v>
      </c>
      <c r="H129" t="s">
        <v>318</v>
      </c>
      <c r="I129">
        <v>72.69</v>
      </c>
      <c r="J129">
        <v>-0.55600000000000005</v>
      </c>
      <c r="N129">
        <v>448</v>
      </c>
      <c r="Q129">
        <v>2000</v>
      </c>
      <c r="R129">
        <v>2009</v>
      </c>
      <c r="S129">
        <v>2</v>
      </c>
      <c r="T129">
        <v>-1.380576</v>
      </c>
      <c r="U129">
        <v>-1.380576</v>
      </c>
      <c r="X129" t="s">
        <v>176</v>
      </c>
    </row>
    <row r="130" spans="1:24">
      <c r="A130" t="s">
        <v>94</v>
      </c>
      <c r="B130" t="s">
        <v>172</v>
      </c>
      <c r="C130">
        <v>2000</v>
      </c>
      <c r="D130" t="s">
        <v>319</v>
      </c>
      <c r="E130">
        <v>0.712812</v>
      </c>
      <c r="F130">
        <v>1.3858000000000001E-2</v>
      </c>
      <c r="G130" t="s">
        <v>218</v>
      </c>
      <c r="H130" t="s">
        <v>318</v>
      </c>
      <c r="I130">
        <v>66.63</v>
      </c>
      <c r="J130">
        <v>-4.2999999999999997E-2</v>
      </c>
      <c r="N130">
        <v>494</v>
      </c>
      <c r="Q130">
        <v>2000</v>
      </c>
      <c r="R130">
        <v>2009</v>
      </c>
      <c r="S130">
        <v>2</v>
      </c>
      <c r="T130">
        <v>-0.721777</v>
      </c>
      <c r="U130">
        <v>-0.721777</v>
      </c>
      <c r="X130" t="s">
        <v>182</v>
      </c>
    </row>
    <row r="131" spans="1:24">
      <c r="A131" t="s">
        <v>94</v>
      </c>
      <c r="B131" t="s">
        <v>172</v>
      </c>
      <c r="C131">
        <v>2000</v>
      </c>
      <c r="D131" t="s">
        <v>320</v>
      </c>
      <c r="E131">
        <v>0.80480300000000005</v>
      </c>
      <c r="F131">
        <v>4.0703000000000003E-2</v>
      </c>
      <c r="G131" t="s">
        <v>178</v>
      </c>
      <c r="H131" t="s">
        <v>321</v>
      </c>
      <c r="I131">
        <v>75.08</v>
      </c>
      <c r="J131">
        <v>-0.80500000000000005</v>
      </c>
      <c r="N131">
        <v>425</v>
      </c>
      <c r="Q131">
        <v>2000</v>
      </c>
      <c r="R131">
        <v>2000</v>
      </c>
      <c r="S131">
        <v>1</v>
      </c>
      <c r="T131">
        <v>-1.254302</v>
      </c>
      <c r="U131">
        <v>-1.254302</v>
      </c>
      <c r="X131" t="s">
        <v>176</v>
      </c>
    </row>
    <row r="132" spans="1:24">
      <c r="A132" t="s">
        <v>94</v>
      </c>
      <c r="B132" t="s">
        <v>172</v>
      </c>
      <c r="C132">
        <v>2000</v>
      </c>
      <c r="D132" t="s">
        <v>322</v>
      </c>
      <c r="E132">
        <v>0.413713</v>
      </c>
      <c r="F132">
        <v>4.9377999999999998E-2</v>
      </c>
      <c r="G132" t="s">
        <v>178</v>
      </c>
      <c r="H132" t="s">
        <v>321</v>
      </c>
      <c r="I132">
        <v>31.96</v>
      </c>
      <c r="J132">
        <v>1.56</v>
      </c>
      <c r="N132">
        <v>640</v>
      </c>
      <c r="Q132">
        <v>2000</v>
      </c>
      <c r="R132">
        <v>2000</v>
      </c>
      <c r="S132">
        <v>1</v>
      </c>
      <c r="T132">
        <v>0.31228099999999998</v>
      </c>
      <c r="U132">
        <v>0.31228099999999998</v>
      </c>
      <c r="X132" t="s">
        <v>176</v>
      </c>
    </row>
    <row r="133" spans="1:24">
      <c r="A133" t="s">
        <v>94</v>
      </c>
      <c r="B133" t="s">
        <v>172</v>
      </c>
      <c r="C133">
        <v>2003</v>
      </c>
      <c r="D133" t="s">
        <v>35</v>
      </c>
      <c r="E133">
        <v>0.88305299999999998</v>
      </c>
      <c r="F133">
        <v>6.4400000000000004E-3</v>
      </c>
      <c r="G133" t="s">
        <v>174</v>
      </c>
      <c r="H133" t="s">
        <v>184</v>
      </c>
      <c r="I133">
        <v>81.38</v>
      </c>
      <c r="J133">
        <v>-1.27</v>
      </c>
      <c r="N133">
        <v>401</v>
      </c>
      <c r="Q133">
        <v>2000</v>
      </c>
      <c r="R133">
        <v>2009</v>
      </c>
      <c r="S133">
        <v>4</v>
      </c>
      <c r="T133">
        <v>-1.9105620000000001</v>
      </c>
      <c r="U133">
        <v>-1.9105620000000001</v>
      </c>
      <c r="X133" t="s">
        <v>182</v>
      </c>
    </row>
    <row r="134" spans="1:24">
      <c r="A134" t="s">
        <v>94</v>
      </c>
      <c r="B134" t="s">
        <v>172</v>
      </c>
      <c r="C134">
        <v>2003</v>
      </c>
      <c r="D134" t="s">
        <v>36</v>
      </c>
      <c r="E134">
        <v>0.59225099999999997</v>
      </c>
      <c r="F134">
        <v>0.119868</v>
      </c>
      <c r="G134" t="s">
        <v>185</v>
      </c>
      <c r="H134" t="s">
        <v>184</v>
      </c>
      <c r="I134">
        <v>47.73</v>
      </c>
      <c r="J134">
        <v>0.63</v>
      </c>
      <c r="N134">
        <v>554</v>
      </c>
      <c r="Q134">
        <v>2000</v>
      </c>
      <c r="R134">
        <v>2009</v>
      </c>
      <c r="S134">
        <v>4</v>
      </c>
      <c r="T134">
        <v>-0.33379199999999998</v>
      </c>
      <c r="U134">
        <v>-0.33379199999999998</v>
      </c>
      <c r="X134" t="s">
        <v>180</v>
      </c>
    </row>
    <row r="135" spans="1:24">
      <c r="A135" t="s">
        <v>94</v>
      </c>
      <c r="B135" t="s">
        <v>172</v>
      </c>
      <c r="C135">
        <v>2003</v>
      </c>
      <c r="D135" t="s">
        <v>37</v>
      </c>
      <c r="E135">
        <v>0.68538399999999999</v>
      </c>
      <c r="F135">
        <v>4.1078000000000003E-2</v>
      </c>
      <c r="G135" t="s">
        <v>185</v>
      </c>
      <c r="H135" t="s">
        <v>184</v>
      </c>
      <c r="I135">
        <v>58.83</v>
      </c>
      <c r="J135">
        <v>0.27</v>
      </c>
      <c r="N135">
        <v>525</v>
      </c>
      <c r="Q135">
        <v>2000</v>
      </c>
      <c r="R135">
        <v>2009</v>
      </c>
      <c r="S135">
        <v>4</v>
      </c>
      <c r="T135">
        <v>-0.66479100000000002</v>
      </c>
      <c r="U135">
        <v>-0.66479100000000002</v>
      </c>
      <c r="X135" t="s">
        <v>182</v>
      </c>
    </row>
    <row r="136" spans="1:24">
      <c r="A136" t="s">
        <v>94</v>
      </c>
      <c r="B136" t="s">
        <v>172</v>
      </c>
      <c r="C136">
        <v>2003</v>
      </c>
      <c r="D136" t="s">
        <v>38</v>
      </c>
      <c r="E136">
        <v>0.82192200000000004</v>
      </c>
      <c r="F136">
        <v>5.3418E-2</v>
      </c>
      <c r="G136" t="s">
        <v>185</v>
      </c>
      <c r="H136" t="s">
        <v>184</v>
      </c>
      <c r="I136">
        <v>72.44</v>
      </c>
      <c r="J136">
        <v>-0.69</v>
      </c>
      <c r="N136">
        <v>448</v>
      </c>
      <c r="Q136">
        <v>2000</v>
      </c>
      <c r="R136">
        <v>2009</v>
      </c>
      <c r="S136">
        <v>4</v>
      </c>
      <c r="T136">
        <v>-1.2010719999999999</v>
      </c>
      <c r="U136">
        <v>-1.2010719999999999</v>
      </c>
      <c r="X136" t="s">
        <v>182</v>
      </c>
    </row>
    <row r="137" spans="1:24">
      <c r="A137" t="s">
        <v>94</v>
      </c>
      <c r="B137" t="s">
        <v>172</v>
      </c>
      <c r="C137">
        <v>2003</v>
      </c>
      <c r="D137" t="s">
        <v>39</v>
      </c>
      <c r="E137">
        <v>0.93123800000000001</v>
      </c>
      <c r="F137">
        <v>1.0477E-2</v>
      </c>
      <c r="G137" t="s">
        <v>174</v>
      </c>
      <c r="H137" t="s">
        <v>191</v>
      </c>
      <c r="I137">
        <v>89.2</v>
      </c>
      <c r="J137">
        <v>-2.08</v>
      </c>
      <c r="N137">
        <v>336</v>
      </c>
      <c r="Q137">
        <v>2000</v>
      </c>
      <c r="R137">
        <v>2009</v>
      </c>
      <c r="S137">
        <v>4</v>
      </c>
      <c r="T137">
        <v>-2.428264</v>
      </c>
      <c r="U137">
        <v>-2.428264</v>
      </c>
      <c r="X137" t="s">
        <v>182</v>
      </c>
    </row>
    <row r="138" spans="1:24">
      <c r="A138" t="s">
        <v>94</v>
      </c>
      <c r="B138" t="s">
        <v>172</v>
      </c>
      <c r="C138">
        <v>2003</v>
      </c>
      <c r="D138" t="s">
        <v>40</v>
      </c>
      <c r="E138">
        <v>0.57501999999999998</v>
      </c>
      <c r="F138">
        <v>4.1471000000000001E-2</v>
      </c>
      <c r="G138" t="s">
        <v>185</v>
      </c>
      <c r="H138" t="s">
        <v>191</v>
      </c>
      <c r="I138">
        <v>56.38</v>
      </c>
      <c r="J138">
        <v>0.25</v>
      </c>
      <c r="K138">
        <v>-0.437</v>
      </c>
      <c r="L138">
        <v>0.437</v>
      </c>
      <c r="N138">
        <v>466</v>
      </c>
      <c r="O138">
        <v>581</v>
      </c>
      <c r="Q138">
        <v>2000</v>
      </c>
      <c r="R138">
        <v>2009</v>
      </c>
      <c r="S138">
        <v>4</v>
      </c>
      <c r="T138">
        <v>-0.44066499999999997</v>
      </c>
      <c r="U138">
        <v>-1.2164360000000001</v>
      </c>
      <c r="V138">
        <v>0.33510699999999999</v>
      </c>
      <c r="X138" t="s">
        <v>180</v>
      </c>
    </row>
    <row r="139" spans="1:24">
      <c r="A139" t="s">
        <v>94</v>
      </c>
      <c r="B139" t="s">
        <v>172</v>
      </c>
      <c r="C139">
        <v>2003</v>
      </c>
      <c r="D139" t="s">
        <v>41</v>
      </c>
      <c r="E139">
        <v>0.74586799999999998</v>
      </c>
      <c r="F139">
        <v>5.9441000000000001E-2</v>
      </c>
      <c r="G139" t="s">
        <v>185</v>
      </c>
      <c r="H139" t="s">
        <v>191</v>
      </c>
      <c r="I139">
        <v>66.47</v>
      </c>
      <c r="J139">
        <v>-0.18</v>
      </c>
      <c r="K139">
        <v>0.57799999999999996</v>
      </c>
      <c r="L139">
        <v>-0.57799999999999996</v>
      </c>
      <c r="N139">
        <v>466</v>
      </c>
      <c r="O139">
        <v>511</v>
      </c>
      <c r="Q139">
        <v>2000</v>
      </c>
      <c r="R139">
        <v>2009</v>
      </c>
      <c r="S139">
        <v>4</v>
      </c>
      <c r="T139">
        <v>-1.28481</v>
      </c>
      <c r="U139">
        <v>-0.80202300000000004</v>
      </c>
      <c r="V139">
        <v>-1.767598</v>
      </c>
      <c r="X139" t="s">
        <v>180</v>
      </c>
    </row>
    <row r="140" spans="1:24">
      <c r="A140" t="s">
        <v>94</v>
      </c>
      <c r="B140" t="s">
        <v>172</v>
      </c>
      <c r="C140">
        <v>2003</v>
      </c>
      <c r="D140" t="s">
        <v>42</v>
      </c>
      <c r="E140">
        <v>0.30376900000000001</v>
      </c>
      <c r="F140">
        <v>0.16733799999999999</v>
      </c>
      <c r="G140" t="s">
        <v>185</v>
      </c>
      <c r="H140" t="s">
        <v>252</v>
      </c>
      <c r="I140">
        <v>31.31</v>
      </c>
      <c r="J140">
        <v>1.53</v>
      </c>
      <c r="N140">
        <v>626</v>
      </c>
      <c r="Q140">
        <v>2000</v>
      </c>
      <c r="R140">
        <v>2009</v>
      </c>
      <c r="S140">
        <v>4</v>
      </c>
      <c r="T140">
        <v>0.78130299999999997</v>
      </c>
      <c r="U140">
        <v>0.78130299999999997</v>
      </c>
      <c r="X140" t="s">
        <v>182</v>
      </c>
    </row>
    <row r="141" spans="1:24">
      <c r="A141" t="s">
        <v>94</v>
      </c>
      <c r="B141" t="s">
        <v>172</v>
      </c>
      <c r="C141">
        <v>2003</v>
      </c>
      <c r="D141" t="s">
        <v>43</v>
      </c>
      <c r="E141">
        <v>0.51767200000000002</v>
      </c>
      <c r="F141">
        <v>3.5804000000000002E-2</v>
      </c>
      <c r="G141" t="s">
        <v>218</v>
      </c>
      <c r="H141" t="s">
        <v>252</v>
      </c>
      <c r="I141">
        <v>43.71</v>
      </c>
      <c r="J141">
        <v>0.87</v>
      </c>
      <c r="N141">
        <v>573</v>
      </c>
      <c r="Q141">
        <v>2000</v>
      </c>
      <c r="R141">
        <v>2009</v>
      </c>
      <c r="S141">
        <v>4</v>
      </c>
      <c r="T141">
        <v>-1.7343000000000001E-2</v>
      </c>
      <c r="U141">
        <v>-1.7343000000000001E-2</v>
      </c>
      <c r="X141" t="s">
        <v>182</v>
      </c>
    </row>
    <row r="142" spans="1:24">
      <c r="A142" t="s">
        <v>94</v>
      </c>
      <c r="B142" t="s">
        <v>172</v>
      </c>
      <c r="C142">
        <v>2003</v>
      </c>
      <c r="D142" t="s">
        <v>44</v>
      </c>
      <c r="E142">
        <v>0.89700299999999999</v>
      </c>
      <c r="F142">
        <v>1.7142000000000001E-2</v>
      </c>
      <c r="G142" t="s">
        <v>174</v>
      </c>
      <c r="H142" t="s">
        <v>252</v>
      </c>
      <c r="I142">
        <v>81.96</v>
      </c>
      <c r="J142">
        <v>-1.42</v>
      </c>
      <c r="N142">
        <v>389</v>
      </c>
      <c r="Q142">
        <v>2000</v>
      </c>
      <c r="R142">
        <v>2009</v>
      </c>
      <c r="S142">
        <v>4</v>
      </c>
      <c r="T142">
        <v>-1.831191</v>
      </c>
      <c r="U142">
        <v>-1.831191</v>
      </c>
      <c r="X142" t="s">
        <v>182</v>
      </c>
    </row>
    <row r="143" spans="1:24">
      <c r="A143" t="s">
        <v>94</v>
      </c>
      <c r="B143" t="s">
        <v>172</v>
      </c>
      <c r="C143">
        <v>2003</v>
      </c>
      <c r="D143" t="s">
        <v>45</v>
      </c>
      <c r="E143">
        <v>0.90422999999999998</v>
      </c>
      <c r="F143">
        <v>1.6954E-2</v>
      </c>
      <c r="G143" t="s">
        <v>218</v>
      </c>
      <c r="H143" t="s">
        <v>254</v>
      </c>
      <c r="I143">
        <v>82.95</v>
      </c>
      <c r="J143">
        <v>-1.47</v>
      </c>
      <c r="N143">
        <v>385</v>
      </c>
      <c r="Q143">
        <v>2000</v>
      </c>
      <c r="R143">
        <v>2009</v>
      </c>
      <c r="S143">
        <v>4</v>
      </c>
      <c r="T143">
        <v>-1.752875</v>
      </c>
      <c r="U143">
        <v>-1.752875</v>
      </c>
      <c r="X143" t="s">
        <v>176</v>
      </c>
    </row>
    <row r="144" spans="1:24">
      <c r="A144" t="s">
        <v>94</v>
      </c>
      <c r="B144" t="s">
        <v>172</v>
      </c>
      <c r="C144">
        <v>2003</v>
      </c>
      <c r="D144" t="s">
        <v>46</v>
      </c>
      <c r="E144">
        <v>0.38061299999999998</v>
      </c>
      <c r="F144">
        <v>1.7214E-2</v>
      </c>
      <c r="G144" t="s">
        <v>218</v>
      </c>
      <c r="H144" t="s">
        <v>254</v>
      </c>
      <c r="I144">
        <v>34.18</v>
      </c>
      <c r="J144">
        <v>1.44</v>
      </c>
      <c r="N144">
        <v>619</v>
      </c>
      <c r="Q144">
        <v>2000</v>
      </c>
      <c r="R144">
        <v>2009</v>
      </c>
      <c r="S144">
        <v>4</v>
      </c>
      <c r="T144">
        <v>0.76150499999999999</v>
      </c>
      <c r="U144">
        <v>0.76150499999999999</v>
      </c>
      <c r="X144" t="s">
        <v>176</v>
      </c>
    </row>
    <row r="145" spans="1:24">
      <c r="A145" t="s">
        <v>94</v>
      </c>
      <c r="B145" t="s">
        <v>172</v>
      </c>
      <c r="C145">
        <v>2003</v>
      </c>
      <c r="D145" t="s">
        <v>47</v>
      </c>
      <c r="E145">
        <v>0.26955899999999999</v>
      </c>
      <c r="F145">
        <v>1.9200999999999999E-2</v>
      </c>
      <c r="G145" t="s">
        <v>216</v>
      </c>
      <c r="H145" t="s">
        <v>254</v>
      </c>
      <c r="I145">
        <v>24.84</v>
      </c>
      <c r="J145">
        <v>2.17</v>
      </c>
      <c r="K145">
        <v>-1.111</v>
      </c>
      <c r="L145">
        <v>1.111</v>
      </c>
      <c r="N145">
        <v>581</v>
      </c>
      <c r="O145">
        <v>774</v>
      </c>
      <c r="Q145">
        <v>2000</v>
      </c>
      <c r="R145">
        <v>2009</v>
      </c>
      <c r="S145">
        <v>4</v>
      </c>
      <c r="T145">
        <v>1.080106</v>
      </c>
      <c r="U145">
        <v>3.4161999999999998E-2</v>
      </c>
      <c r="V145">
        <v>2.1260500000000002</v>
      </c>
      <c r="X145" t="s">
        <v>176</v>
      </c>
    </row>
    <row r="146" spans="1:24">
      <c r="A146" t="s">
        <v>94</v>
      </c>
      <c r="B146" t="s">
        <v>172</v>
      </c>
      <c r="C146">
        <v>2003</v>
      </c>
      <c r="D146" t="s">
        <v>48</v>
      </c>
      <c r="E146">
        <v>0.68226100000000001</v>
      </c>
      <c r="F146">
        <v>6.4840000000000002E-3</v>
      </c>
      <c r="G146" t="s">
        <v>174</v>
      </c>
      <c r="H146" t="s">
        <v>261</v>
      </c>
      <c r="I146">
        <v>64.52</v>
      </c>
      <c r="J146">
        <v>-0.19</v>
      </c>
      <c r="N146">
        <v>488</v>
      </c>
      <c r="Q146">
        <v>2000</v>
      </c>
      <c r="R146">
        <v>2009</v>
      </c>
      <c r="S146">
        <v>4</v>
      </c>
      <c r="T146">
        <v>-0.622143</v>
      </c>
      <c r="U146">
        <v>-0.622143</v>
      </c>
      <c r="X146" t="s">
        <v>182</v>
      </c>
    </row>
    <row r="147" spans="1:24">
      <c r="A147" t="s">
        <v>94</v>
      </c>
      <c r="B147" t="s">
        <v>172</v>
      </c>
      <c r="C147">
        <v>2003</v>
      </c>
      <c r="D147" t="s">
        <v>49</v>
      </c>
      <c r="E147">
        <v>0.444052</v>
      </c>
      <c r="F147">
        <v>0.101108</v>
      </c>
      <c r="G147" t="s">
        <v>185</v>
      </c>
      <c r="H147" t="s">
        <v>261</v>
      </c>
      <c r="I147">
        <v>33.25</v>
      </c>
      <c r="J147">
        <v>1.54</v>
      </c>
      <c r="K147">
        <v>-0.68500000000000005</v>
      </c>
      <c r="L147">
        <v>0.68500000000000005</v>
      </c>
      <c r="N147">
        <v>556</v>
      </c>
      <c r="O147">
        <v>697</v>
      </c>
      <c r="Q147">
        <v>2000</v>
      </c>
      <c r="R147">
        <v>2009</v>
      </c>
      <c r="S147">
        <v>4</v>
      </c>
      <c r="T147">
        <v>0.41963800000000001</v>
      </c>
      <c r="U147">
        <v>-0.66247299999999998</v>
      </c>
      <c r="V147">
        <v>1.501749</v>
      </c>
      <c r="X147" t="s">
        <v>180</v>
      </c>
    </row>
    <row r="148" spans="1:24">
      <c r="A148" t="s">
        <v>94</v>
      </c>
      <c r="B148" t="s">
        <v>172</v>
      </c>
      <c r="C148">
        <v>2003</v>
      </c>
      <c r="D148" t="s">
        <v>50</v>
      </c>
      <c r="E148">
        <v>0.49722899999999998</v>
      </c>
      <c r="F148">
        <v>0.14238000000000001</v>
      </c>
      <c r="G148" t="s">
        <v>185</v>
      </c>
      <c r="H148" t="s">
        <v>261</v>
      </c>
      <c r="I148">
        <v>42.96</v>
      </c>
      <c r="J148">
        <v>0.89</v>
      </c>
      <c r="K148">
        <v>0.78200000000000003</v>
      </c>
      <c r="L148">
        <v>-0.78200000000000003</v>
      </c>
      <c r="N148">
        <v>557</v>
      </c>
      <c r="O148">
        <v>593</v>
      </c>
      <c r="Q148">
        <v>2000</v>
      </c>
      <c r="R148">
        <v>2009</v>
      </c>
      <c r="S148">
        <v>4</v>
      </c>
      <c r="T148">
        <v>-0.17321800000000001</v>
      </c>
      <c r="U148">
        <v>0.33098499999999997</v>
      </c>
      <c r="V148">
        <v>-0.67742199999999997</v>
      </c>
      <c r="X148" t="s">
        <v>180</v>
      </c>
    </row>
    <row r="149" spans="1:24">
      <c r="A149" t="s">
        <v>94</v>
      </c>
      <c r="B149" t="s">
        <v>172</v>
      </c>
      <c r="C149">
        <v>2003</v>
      </c>
      <c r="D149" t="s">
        <v>285</v>
      </c>
      <c r="E149">
        <v>0.678396</v>
      </c>
      <c r="F149">
        <v>7.8176999999999996E-2</v>
      </c>
      <c r="G149" t="s">
        <v>216</v>
      </c>
      <c r="H149" t="s">
        <v>286</v>
      </c>
      <c r="I149">
        <v>57.31</v>
      </c>
      <c r="J149">
        <v>0.1</v>
      </c>
      <c r="N149">
        <v>511</v>
      </c>
      <c r="Q149">
        <v>2000</v>
      </c>
      <c r="R149">
        <v>2006</v>
      </c>
      <c r="S149">
        <v>3</v>
      </c>
      <c r="T149">
        <v>-0.69824900000000001</v>
      </c>
      <c r="U149">
        <v>-0.69824900000000001</v>
      </c>
      <c r="X149" t="s">
        <v>176</v>
      </c>
    </row>
    <row r="150" spans="1:24">
      <c r="A150" t="s">
        <v>94</v>
      </c>
      <c r="B150" t="s">
        <v>172</v>
      </c>
      <c r="C150">
        <v>2003</v>
      </c>
      <c r="D150" t="s">
        <v>287</v>
      </c>
      <c r="E150">
        <v>0.88761000000000001</v>
      </c>
      <c r="F150">
        <v>4.0478E-2</v>
      </c>
      <c r="G150" t="s">
        <v>288</v>
      </c>
      <c r="H150" t="s">
        <v>286</v>
      </c>
      <c r="I150">
        <v>69.38</v>
      </c>
      <c r="J150">
        <v>-0.59</v>
      </c>
      <c r="N150">
        <v>456</v>
      </c>
      <c r="Q150">
        <v>2000</v>
      </c>
      <c r="R150">
        <v>2006</v>
      </c>
      <c r="S150">
        <v>3</v>
      </c>
      <c r="T150">
        <v>-1.907562</v>
      </c>
      <c r="U150">
        <v>-1.907562</v>
      </c>
      <c r="X150" t="s">
        <v>182</v>
      </c>
    </row>
    <row r="151" spans="1:24">
      <c r="A151" t="s">
        <v>94</v>
      </c>
      <c r="B151" t="s">
        <v>172</v>
      </c>
      <c r="C151">
        <v>2003</v>
      </c>
      <c r="D151" t="s">
        <v>51</v>
      </c>
      <c r="E151">
        <v>0.88320100000000001</v>
      </c>
      <c r="F151">
        <v>2.9217E-2</v>
      </c>
      <c r="G151" t="s">
        <v>185</v>
      </c>
      <c r="H151" t="s">
        <v>286</v>
      </c>
      <c r="I151">
        <v>78.02</v>
      </c>
      <c r="J151">
        <v>-1.1299999999999999</v>
      </c>
      <c r="N151">
        <v>413</v>
      </c>
      <c r="Q151">
        <v>2000</v>
      </c>
      <c r="R151">
        <v>2009</v>
      </c>
      <c r="S151">
        <v>4</v>
      </c>
      <c r="T151">
        <v>-1.7854589999999999</v>
      </c>
      <c r="U151">
        <v>-1.7854589999999999</v>
      </c>
      <c r="X151" t="s">
        <v>180</v>
      </c>
    </row>
    <row r="152" spans="1:24">
      <c r="A152" t="s">
        <v>94</v>
      </c>
      <c r="B152" t="s">
        <v>172</v>
      </c>
      <c r="C152">
        <v>2003</v>
      </c>
      <c r="D152" t="s">
        <v>52</v>
      </c>
      <c r="E152">
        <v>0.44481900000000002</v>
      </c>
      <c r="F152">
        <v>0.17843300000000001</v>
      </c>
      <c r="G152" t="s">
        <v>216</v>
      </c>
      <c r="H152" t="s">
        <v>289</v>
      </c>
      <c r="I152">
        <v>42.77</v>
      </c>
      <c r="J152">
        <v>0.86</v>
      </c>
      <c r="N152">
        <v>572</v>
      </c>
      <c r="Q152">
        <v>2000</v>
      </c>
      <c r="R152">
        <v>2009</v>
      </c>
      <c r="S152">
        <v>4</v>
      </c>
      <c r="T152">
        <v>0.245282</v>
      </c>
      <c r="U152">
        <v>0.245282</v>
      </c>
      <c r="X152" t="s">
        <v>176</v>
      </c>
    </row>
    <row r="153" spans="1:24">
      <c r="A153" t="s">
        <v>94</v>
      </c>
      <c r="B153" t="s">
        <v>172</v>
      </c>
      <c r="C153">
        <v>2003</v>
      </c>
      <c r="D153" t="s">
        <v>53</v>
      </c>
      <c r="E153">
        <v>0.63258999999999999</v>
      </c>
      <c r="F153">
        <v>4.4266E-2</v>
      </c>
      <c r="G153" t="s">
        <v>174</v>
      </c>
      <c r="H153" t="s">
        <v>289</v>
      </c>
      <c r="I153">
        <v>62.95</v>
      </c>
      <c r="J153">
        <v>-0.14000000000000001</v>
      </c>
      <c r="N153">
        <v>492</v>
      </c>
      <c r="Q153">
        <v>2000</v>
      </c>
      <c r="R153">
        <v>2009</v>
      </c>
      <c r="S153">
        <v>4</v>
      </c>
      <c r="T153">
        <v>-0.440442</v>
      </c>
      <c r="U153">
        <v>-0.440442</v>
      </c>
      <c r="X153" t="s">
        <v>182</v>
      </c>
    </row>
    <row r="154" spans="1:24">
      <c r="A154" t="s">
        <v>94</v>
      </c>
      <c r="B154" t="s">
        <v>172</v>
      </c>
      <c r="C154">
        <v>2003</v>
      </c>
      <c r="D154" t="s">
        <v>54</v>
      </c>
      <c r="E154">
        <v>0.609074</v>
      </c>
      <c r="F154">
        <v>3.2663999999999999E-2</v>
      </c>
      <c r="G154" t="s">
        <v>174</v>
      </c>
      <c r="H154" t="s">
        <v>289</v>
      </c>
      <c r="I154">
        <v>61.44</v>
      </c>
      <c r="J154">
        <v>-0.1</v>
      </c>
      <c r="N154">
        <v>495</v>
      </c>
      <c r="Q154">
        <v>2000</v>
      </c>
      <c r="R154">
        <v>2009</v>
      </c>
      <c r="S154">
        <v>4</v>
      </c>
      <c r="T154">
        <v>-0.39455899999999999</v>
      </c>
      <c r="U154">
        <v>-0.39455899999999999</v>
      </c>
      <c r="X154" t="s">
        <v>182</v>
      </c>
    </row>
    <row r="155" spans="1:24">
      <c r="A155" t="s">
        <v>94</v>
      </c>
      <c r="B155" t="s">
        <v>172</v>
      </c>
      <c r="C155">
        <v>2003</v>
      </c>
      <c r="D155" t="s">
        <v>55</v>
      </c>
      <c r="E155">
        <v>0.85663100000000003</v>
      </c>
      <c r="F155">
        <v>2.6384000000000001E-2</v>
      </c>
      <c r="G155" t="s">
        <v>174</v>
      </c>
      <c r="H155" t="s">
        <v>289</v>
      </c>
      <c r="I155">
        <v>82.57</v>
      </c>
      <c r="J155">
        <v>-1.38</v>
      </c>
      <c r="N155">
        <v>392</v>
      </c>
      <c r="Q155">
        <v>2000</v>
      </c>
      <c r="R155">
        <v>2009</v>
      </c>
      <c r="S155">
        <v>4</v>
      </c>
      <c r="T155">
        <v>-1.421465</v>
      </c>
      <c r="U155">
        <v>-1.421465</v>
      </c>
      <c r="X155" t="s">
        <v>182</v>
      </c>
    </row>
    <row r="156" spans="1:24">
      <c r="A156" t="s">
        <v>94</v>
      </c>
      <c r="B156" t="s">
        <v>172</v>
      </c>
      <c r="C156">
        <v>2003</v>
      </c>
      <c r="D156" t="s">
        <v>56</v>
      </c>
      <c r="E156">
        <v>0.60147600000000001</v>
      </c>
      <c r="F156">
        <v>3.0311999999999999E-2</v>
      </c>
      <c r="G156" t="s">
        <v>174</v>
      </c>
      <c r="H156" t="s">
        <v>289</v>
      </c>
      <c r="I156">
        <v>66.180000000000007</v>
      </c>
      <c r="J156">
        <v>-0.34</v>
      </c>
      <c r="N156">
        <v>476</v>
      </c>
      <c r="Q156">
        <v>2000</v>
      </c>
      <c r="R156">
        <v>2009</v>
      </c>
      <c r="S156">
        <v>4</v>
      </c>
      <c r="T156">
        <v>-0.45063999999999999</v>
      </c>
      <c r="U156">
        <v>-0.45063999999999999</v>
      </c>
      <c r="X156" t="s">
        <v>182</v>
      </c>
    </row>
    <row r="157" spans="1:24">
      <c r="A157" t="s">
        <v>94</v>
      </c>
      <c r="B157" t="s">
        <v>172</v>
      </c>
      <c r="C157">
        <v>2003</v>
      </c>
      <c r="D157" t="s">
        <v>57</v>
      </c>
      <c r="E157">
        <v>0.405968</v>
      </c>
      <c r="F157">
        <v>9.2709999999999997E-3</v>
      </c>
      <c r="G157" t="s">
        <v>174</v>
      </c>
      <c r="H157" t="s">
        <v>294</v>
      </c>
      <c r="I157">
        <v>53.58</v>
      </c>
      <c r="J157">
        <v>0.4</v>
      </c>
      <c r="N157">
        <v>535</v>
      </c>
      <c r="Q157">
        <v>2000</v>
      </c>
      <c r="R157">
        <v>2009</v>
      </c>
      <c r="S157">
        <v>4</v>
      </c>
      <c r="T157">
        <v>0.38664900000000002</v>
      </c>
      <c r="U157">
        <v>0.38664900000000002</v>
      </c>
      <c r="X157" t="s">
        <v>182</v>
      </c>
    </row>
    <row r="158" spans="1:24">
      <c r="A158" t="s">
        <v>94</v>
      </c>
      <c r="B158" t="s">
        <v>172</v>
      </c>
      <c r="C158">
        <v>2003</v>
      </c>
      <c r="D158" t="s">
        <v>58</v>
      </c>
      <c r="E158">
        <v>0.61817800000000001</v>
      </c>
      <c r="F158">
        <v>2.3739999999999998E-3</v>
      </c>
      <c r="G158" t="s">
        <v>197</v>
      </c>
      <c r="H158" t="s">
        <v>294</v>
      </c>
      <c r="I158">
        <v>57.07</v>
      </c>
      <c r="J158">
        <v>0.16</v>
      </c>
      <c r="K158">
        <v>-1.0760000000000001</v>
      </c>
      <c r="L158">
        <v>1.0760000000000001</v>
      </c>
      <c r="N158">
        <v>422611</v>
      </c>
      <c r="Q158">
        <v>2000</v>
      </c>
      <c r="R158">
        <v>2009</v>
      </c>
      <c r="S158">
        <v>4</v>
      </c>
      <c r="T158">
        <v>-0.63172399999999995</v>
      </c>
      <c r="U158">
        <v>-1.5758779999999999</v>
      </c>
      <c r="V158">
        <v>0.31242900000000001</v>
      </c>
      <c r="X158" t="s">
        <v>176</v>
      </c>
    </row>
    <row r="159" spans="1:24">
      <c r="A159" t="s">
        <v>94</v>
      </c>
      <c r="B159" t="s">
        <v>172</v>
      </c>
      <c r="C159">
        <v>2003</v>
      </c>
      <c r="D159" t="s">
        <v>59</v>
      </c>
      <c r="E159">
        <v>0.54821500000000001</v>
      </c>
      <c r="F159">
        <v>0.18360499999999999</v>
      </c>
      <c r="G159" t="s">
        <v>185</v>
      </c>
      <c r="H159" t="s">
        <v>294</v>
      </c>
      <c r="I159">
        <v>53.77</v>
      </c>
      <c r="J159">
        <v>0.46</v>
      </c>
      <c r="N159">
        <v>540</v>
      </c>
      <c r="Q159">
        <v>2000</v>
      </c>
      <c r="R159">
        <v>2009</v>
      </c>
      <c r="S159">
        <v>4</v>
      </c>
      <c r="T159">
        <v>-0.184749</v>
      </c>
      <c r="U159">
        <v>-0.184749</v>
      </c>
      <c r="X159" t="s">
        <v>180</v>
      </c>
    </row>
    <row r="160" spans="1:24">
      <c r="A160" t="s">
        <v>94</v>
      </c>
      <c r="B160" t="s">
        <v>172</v>
      </c>
      <c r="C160">
        <v>2003</v>
      </c>
      <c r="D160" t="s">
        <v>60</v>
      </c>
      <c r="E160">
        <v>0.769123</v>
      </c>
      <c r="F160">
        <v>2.7326E-2</v>
      </c>
      <c r="G160" t="s">
        <v>216</v>
      </c>
      <c r="H160" t="s">
        <v>294</v>
      </c>
      <c r="I160">
        <v>70.95</v>
      </c>
      <c r="J160">
        <v>-0.56000000000000005</v>
      </c>
      <c r="N160">
        <v>459</v>
      </c>
      <c r="Q160">
        <v>2000</v>
      </c>
      <c r="R160">
        <v>2009</v>
      </c>
      <c r="S160">
        <v>4</v>
      </c>
      <c r="T160">
        <v>-0.93002799999999997</v>
      </c>
      <c r="U160">
        <v>-0.93002799999999997</v>
      </c>
      <c r="X160" t="s">
        <v>176</v>
      </c>
    </row>
    <row r="161" spans="1:24">
      <c r="A161" t="s">
        <v>94</v>
      </c>
      <c r="B161" t="s">
        <v>172</v>
      </c>
      <c r="C161">
        <v>2006</v>
      </c>
      <c r="D161" t="s">
        <v>35</v>
      </c>
      <c r="E161">
        <v>0.87100699999999998</v>
      </c>
      <c r="F161">
        <v>1.0994E-2</v>
      </c>
      <c r="G161" t="s">
        <v>174</v>
      </c>
      <c r="H161" t="s">
        <v>184</v>
      </c>
      <c r="I161">
        <v>80.900000000000006</v>
      </c>
      <c r="J161">
        <v>-1.53</v>
      </c>
      <c r="N161">
        <v>375.9</v>
      </c>
      <c r="Q161">
        <v>2000</v>
      </c>
      <c r="R161">
        <v>2009</v>
      </c>
      <c r="S161">
        <v>4</v>
      </c>
      <c r="T161">
        <v>-1.619772</v>
      </c>
      <c r="U161">
        <v>-1.619772</v>
      </c>
      <c r="X161" t="s">
        <v>182</v>
      </c>
    </row>
    <row r="162" spans="1:24">
      <c r="A162" t="s">
        <v>94</v>
      </c>
      <c r="B162" t="s">
        <v>172</v>
      </c>
      <c r="C162">
        <v>2006</v>
      </c>
      <c r="D162" t="s">
        <v>36</v>
      </c>
      <c r="E162">
        <v>0.57439499999999999</v>
      </c>
      <c r="F162">
        <v>0.131276</v>
      </c>
      <c r="G162" t="s">
        <v>185</v>
      </c>
      <c r="H162" t="s">
        <v>184</v>
      </c>
      <c r="I162">
        <v>46.9</v>
      </c>
      <c r="J162">
        <v>0.51</v>
      </c>
      <c r="N162">
        <v>538.9</v>
      </c>
      <c r="Q162">
        <v>2000</v>
      </c>
      <c r="R162">
        <v>2009</v>
      </c>
      <c r="S162">
        <v>4</v>
      </c>
      <c r="T162">
        <v>-0.33943200000000001</v>
      </c>
      <c r="U162">
        <v>-0.33943200000000001</v>
      </c>
      <c r="X162" t="s">
        <v>180</v>
      </c>
    </row>
    <row r="163" spans="1:24">
      <c r="A163" t="s">
        <v>94</v>
      </c>
      <c r="B163" t="s">
        <v>172</v>
      </c>
      <c r="C163">
        <v>2006</v>
      </c>
      <c r="D163" t="s">
        <v>37</v>
      </c>
      <c r="E163">
        <v>0.657111</v>
      </c>
      <c r="F163">
        <v>5.6766999999999998E-2</v>
      </c>
      <c r="G163" t="s">
        <v>185</v>
      </c>
      <c r="H163" t="s">
        <v>184</v>
      </c>
      <c r="I163">
        <v>57.5</v>
      </c>
      <c r="J163">
        <v>-0.01</v>
      </c>
      <c r="N163">
        <v>496.9</v>
      </c>
      <c r="Q163">
        <v>2000</v>
      </c>
      <c r="R163">
        <v>2009</v>
      </c>
      <c r="S163">
        <v>4</v>
      </c>
      <c r="T163">
        <v>-0.59732099999999999</v>
      </c>
      <c r="U163">
        <v>-0.59732099999999999</v>
      </c>
      <c r="X163" t="s">
        <v>182</v>
      </c>
    </row>
    <row r="164" spans="1:24">
      <c r="A164" t="s">
        <v>94</v>
      </c>
      <c r="B164" t="s">
        <v>172</v>
      </c>
      <c r="C164">
        <v>2006</v>
      </c>
      <c r="D164" t="s">
        <v>38</v>
      </c>
      <c r="E164">
        <v>0.78008900000000003</v>
      </c>
      <c r="F164">
        <v>7.7034000000000005E-2</v>
      </c>
      <c r="G164" t="s">
        <v>185</v>
      </c>
      <c r="H164" t="s">
        <v>184</v>
      </c>
      <c r="I164">
        <v>71.099999999999994</v>
      </c>
      <c r="J164">
        <v>-0.83</v>
      </c>
      <c r="N164">
        <v>431.7</v>
      </c>
      <c r="Q164">
        <v>2000</v>
      </c>
      <c r="R164">
        <v>2009</v>
      </c>
      <c r="S164">
        <v>4</v>
      </c>
      <c r="T164">
        <v>-0.98049699999999995</v>
      </c>
      <c r="U164">
        <v>-0.98049699999999995</v>
      </c>
      <c r="X164" t="s">
        <v>182</v>
      </c>
    </row>
    <row r="165" spans="1:24">
      <c r="A165" t="s">
        <v>94</v>
      </c>
      <c r="B165" t="s">
        <v>172</v>
      </c>
      <c r="C165">
        <v>2006</v>
      </c>
      <c r="D165" t="s">
        <v>39</v>
      </c>
      <c r="E165">
        <v>0.91994399999999998</v>
      </c>
      <c r="F165">
        <v>1.2406E-2</v>
      </c>
      <c r="G165" t="s">
        <v>174</v>
      </c>
      <c r="H165" t="s">
        <v>191</v>
      </c>
      <c r="I165">
        <v>88.1</v>
      </c>
      <c r="J165">
        <v>-1.86</v>
      </c>
      <c r="N165">
        <v>349</v>
      </c>
      <c r="Q165">
        <v>2000</v>
      </c>
      <c r="R165">
        <v>2009</v>
      </c>
      <c r="S165">
        <v>4</v>
      </c>
      <c r="T165">
        <v>-2.0510120000000001</v>
      </c>
      <c r="U165">
        <v>-2.0510120000000001</v>
      </c>
      <c r="X165" t="s">
        <v>182</v>
      </c>
    </row>
    <row r="166" spans="1:24">
      <c r="A166" t="s">
        <v>94</v>
      </c>
      <c r="B166" t="s">
        <v>172</v>
      </c>
      <c r="C166">
        <v>2006</v>
      </c>
      <c r="D166" t="s">
        <v>40</v>
      </c>
      <c r="E166">
        <v>0.64843200000000001</v>
      </c>
      <c r="F166">
        <v>4.0216000000000002E-2</v>
      </c>
      <c r="G166" t="s">
        <v>185</v>
      </c>
      <c r="H166" t="s">
        <v>191</v>
      </c>
      <c r="I166">
        <v>55.6</v>
      </c>
      <c r="J166">
        <v>0.33</v>
      </c>
      <c r="K166">
        <v>-0.52</v>
      </c>
      <c r="L166">
        <v>0.52</v>
      </c>
      <c r="N166">
        <v>463</v>
      </c>
      <c r="O166">
        <v>585.29999999999995</v>
      </c>
      <c r="Q166">
        <v>2000</v>
      </c>
      <c r="R166">
        <v>2009</v>
      </c>
      <c r="S166">
        <v>4</v>
      </c>
      <c r="T166">
        <v>-0.65813900000000003</v>
      </c>
      <c r="U166">
        <v>-0.99361999999999995</v>
      </c>
      <c r="V166">
        <v>-0.322658</v>
      </c>
      <c r="X166" t="s">
        <v>180</v>
      </c>
    </row>
    <row r="167" spans="1:24">
      <c r="A167" t="s">
        <v>94</v>
      </c>
      <c r="B167" t="s">
        <v>172</v>
      </c>
      <c r="C167">
        <v>2006</v>
      </c>
      <c r="D167" t="s">
        <v>41</v>
      </c>
      <c r="E167">
        <v>0.76983199999999996</v>
      </c>
      <c r="F167">
        <v>0.108087</v>
      </c>
      <c r="G167" t="s">
        <v>185</v>
      </c>
      <c r="H167" t="s">
        <v>191</v>
      </c>
      <c r="I167">
        <v>66</v>
      </c>
      <c r="J167">
        <v>-0.11</v>
      </c>
      <c r="K167">
        <v>0.56999999999999995</v>
      </c>
      <c r="L167">
        <v>-0.56999999999999995</v>
      </c>
      <c r="N167">
        <v>467.1</v>
      </c>
      <c r="O167">
        <v>511.7</v>
      </c>
      <c r="Q167">
        <v>2000</v>
      </c>
      <c r="R167">
        <v>2009</v>
      </c>
      <c r="S167">
        <v>4</v>
      </c>
      <c r="T167">
        <v>-1.590638</v>
      </c>
      <c r="U167">
        <v>-0.17782600000000001</v>
      </c>
      <c r="V167">
        <v>-3.0034489999999998</v>
      </c>
      <c r="X167" t="s">
        <v>180</v>
      </c>
    </row>
    <row r="168" spans="1:24">
      <c r="A168" t="s">
        <v>94</v>
      </c>
      <c r="B168" t="s">
        <v>172</v>
      </c>
      <c r="C168">
        <v>2006</v>
      </c>
      <c r="D168" t="s">
        <v>42</v>
      </c>
      <c r="E168">
        <v>0.31920799999999999</v>
      </c>
      <c r="F168">
        <v>0.177456</v>
      </c>
      <c r="G168" t="s">
        <v>185</v>
      </c>
      <c r="H168" t="s">
        <v>252</v>
      </c>
      <c r="I168">
        <v>31.9</v>
      </c>
      <c r="J168">
        <v>1.61</v>
      </c>
      <c r="N168">
        <v>627.29999999999995</v>
      </c>
      <c r="Q168">
        <v>2000</v>
      </c>
      <c r="R168">
        <v>2009</v>
      </c>
      <c r="S168">
        <v>4</v>
      </c>
      <c r="T168">
        <v>0.72634500000000002</v>
      </c>
      <c r="U168">
        <v>0.72634500000000002</v>
      </c>
      <c r="X168" t="s">
        <v>182</v>
      </c>
    </row>
    <row r="169" spans="1:24">
      <c r="A169" t="s">
        <v>94</v>
      </c>
      <c r="B169" t="s">
        <v>172</v>
      </c>
      <c r="C169">
        <v>2006</v>
      </c>
      <c r="D169" t="s">
        <v>43</v>
      </c>
      <c r="E169">
        <v>0.54042199999999996</v>
      </c>
      <c r="F169">
        <v>5.5707E-2</v>
      </c>
      <c r="G169" t="s">
        <v>218</v>
      </c>
      <c r="H169" t="s">
        <v>252</v>
      </c>
      <c r="I169">
        <v>43.3</v>
      </c>
      <c r="J169">
        <v>0.98</v>
      </c>
      <c r="N169">
        <v>576.6</v>
      </c>
      <c r="Q169">
        <v>2000</v>
      </c>
      <c r="R169">
        <v>2009</v>
      </c>
      <c r="S169">
        <v>4</v>
      </c>
      <c r="T169">
        <v>-7.4764999999999998E-2</v>
      </c>
      <c r="U169">
        <v>-7.4764999999999998E-2</v>
      </c>
      <c r="X169" t="s">
        <v>182</v>
      </c>
    </row>
    <row r="170" spans="1:24">
      <c r="A170" t="s">
        <v>94</v>
      </c>
      <c r="B170" t="s">
        <v>172</v>
      </c>
      <c r="C170">
        <v>2006</v>
      </c>
      <c r="D170" t="s">
        <v>44</v>
      </c>
      <c r="E170">
        <v>0.90812899999999996</v>
      </c>
      <c r="F170">
        <v>1.8423999999999999E-2</v>
      </c>
      <c r="G170" t="s">
        <v>174</v>
      </c>
      <c r="H170" t="s">
        <v>252</v>
      </c>
      <c r="I170">
        <v>83</v>
      </c>
      <c r="J170">
        <v>-1.4</v>
      </c>
      <c r="N170">
        <v>386</v>
      </c>
      <c r="Q170">
        <v>2000</v>
      </c>
      <c r="R170">
        <v>2009</v>
      </c>
      <c r="S170">
        <v>4</v>
      </c>
      <c r="T170">
        <v>-1.8822920000000001</v>
      </c>
      <c r="U170">
        <v>-1.8822920000000001</v>
      </c>
      <c r="X170" t="s">
        <v>182</v>
      </c>
    </row>
    <row r="171" spans="1:24">
      <c r="A171" t="s">
        <v>94</v>
      </c>
      <c r="B171" t="s">
        <v>172</v>
      </c>
      <c r="C171">
        <v>2006</v>
      </c>
      <c r="D171" t="s">
        <v>45</v>
      </c>
      <c r="E171">
        <v>0.87400500000000003</v>
      </c>
      <c r="F171">
        <v>2.5649000000000002E-2</v>
      </c>
      <c r="G171" t="s">
        <v>218</v>
      </c>
      <c r="H171" t="s">
        <v>254</v>
      </c>
      <c r="I171">
        <v>80.400000000000006</v>
      </c>
      <c r="J171">
        <v>-1.41</v>
      </c>
      <c r="N171">
        <v>385.3</v>
      </c>
      <c r="Q171">
        <v>2000</v>
      </c>
      <c r="R171">
        <v>2009</v>
      </c>
      <c r="S171">
        <v>4</v>
      </c>
      <c r="T171">
        <v>-1.531075</v>
      </c>
      <c r="U171">
        <v>-1.531075</v>
      </c>
      <c r="X171" t="s">
        <v>176</v>
      </c>
    </row>
    <row r="172" spans="1:24">
      <c r="A172" t="s">
        <v>94</v>
      </c>
      <c r="B172" t="s">
        <v>172</v>
      </c>
      <c r="C172">
        <v>2006</v>
      </c>
      <c r="D172" t="s">
        <v>46</v>
      </c>
      <c r="E172">
        <v>0.34022799999999997</v>
      </c>
      <c r="F172">
        <v>2.7550000000000002E-2</v>
      </c>
      <c r="G172" t="s">
        <v>218</v>
      </c>
      <c r="H172" t="s">
        <v>254</v>
      </c>
      <c r="I172">
        <v>33</v>
      </c>
      <c r="J172">
        <v>1.33</v>
      </c>
      <c r="N172">
        <v>604.79999999999995</v>
      </c>
      <c r="Q172">
        <v>2000</v>
      </c>
      <c r="R172">
        <v>2009</v>
      </c>
      <c r="S172">
        <v>4</v>
      </c>
      <c r="T172">
        <v>0.82269400000000004</v>
      </c>
      <c r="U172">
        <v>0.82269400000000004</v>
      </c>
      <c r="X172" t="s">
        <v>176</v>
      </c>
    </row>
    <row r="173" spans="1:24">
      <c r="A173" t="s">
        <v>94</v>
      </c>
      <c r="B173" t="s">
        <v>172</v>
      </c>
      <c r="C173">
        <v>2006</v>
      </c>
      <c r="D173" t="s">
        <v>47</v>
      </c>
      <c r="E173">
        <v>0.226076</v>
      </c>
      <c r="F173">
        <v>3.3447999999999999E-2</v>
      </c>
      <c r="G173" t="s">
        <v>216</v>
      </c>
      <c r="H173" t="s">
        <v>254</v>
      </c>
      <c r="I173">
        <v>22.7</v>
      </c>
      <c r="J173">
        <v>2.16</v>
      </c>
      <c r="K173">
        <v>-1.17</v>
      </c>
      <c r="L173">
        <v>1.17</v>
      </c>
      <c r="N173">
        <v>571.5</v>
      </c>
      <c r="Q173">
        <v>2000</v>
      </c>
      <c r="R173">
        <v>2009</v>
      </c>
      <c r="S173">
        <v>4</v>
      </c>
      <c r="T173">
        <v>1.414282</v>
      </c>
      <c r="U173">
        <v>0.222415</v>
      </c>
      <c r="V173">
        <v>2.6061489999999998</v>
      </c>
      <c r="X173" t="s">
        <v>176</v>
      </c>
    </row>
    <row r="174" spans="1:24">
      <c r="A174" t="s">
        <v>94</v>
      </c>
      <c r="B174" t="s">
        <v>172</v>
      </c>
      <c r="C174">
        <v>2006</v>
      </c>
      <c r="D174" t="s">
        <v>48</v>
      </c>
      <c r="E174">
        <v>0.66060399999999997</v>
      </c>
      <c r="F174">
        <v>1.6886000000000002E-2</v>
      </c>
      <c r="G174" t="s">
        <v>174</v>
      </c>
      <c r="H174" t="s">
        <v>261</v>
      </c>
      <c r="I174">
        <v>63.4</v>
      </c>
      <c r="J174">
        <v>-0.37</v>
      </c>
      <c r="N174">
        <v>468.7</v>
      </c>
      <c r="Q174">
        <v>2000</v>
      </c>
      <c r="R174">
        <v>2009</v>
      </c>
      <c r="S174">
        <v>4</v>
      </c>
      <c r="T174">
        <v>-0.62603900000000001</v>
      </c>
      <c r="U174">
        <v>-0.62603900000000001</v>
      </c>
      <c r="X174" t="s">
        <v>182</v>
      </c>
    </row>
    <row r="175" spans="1:24">
      <c r="A175" t="s">
        <v>94</v>
      </c>
      <c r="B175" t="s">
        <v>172</v>
      </c>
      <c r="C175">
        <v>2006</v>
      </c>
      <c r="D175" t="s">
        <v>49</v>
      </c>
      <c r="E175">
        <v>0.43185000000000001</v>
      </c>
      <c r="F175">
        <v>0.10730099999999999</v>
      </c>
      <c r="G175" t="s">
        <v>185</v>
      </c>
      <c r="H175" t="s">
        <v>261</v>
      </c>
      <c r="I175">
        <v>33.799999999999997</v>
      </c>
      <c r="J175">
        <v>1.23</v>
      </c>
      <c r="K175">
        <v>-0.76</v>
      </c>
      <c r="L175">
        <v>0.76</v>
      </c>
      <c r="N175">
        <v>522</v>
      </c>
      <c r="O175">
        <v>671.2</v>
      </c>
      <c r="Q175">
        <v>2000</v>
      </c>
      <c r="R175">
        <v>2009</v>
      </c>
      <c r="S175">
        <v>4</v>
      </c>
      <c r="T175">
        <v>0.31423099999999998</v>
      </c>
      <c r="U175">
        <v>-0.38784400000000002</v>
      </c>
      <c r="V175">
        <v>1.0163059999999999</v>
      </c>
      <c r="X175" t="s">
        <v>180</v>
      </c>
    </row>
    <row r="176" spans="1:24">
      <c r="A176" t="s">
        <v>94</v>
      </c>
      <c r="B176" t="s">
        <v>172</v>
      </c>
      <c r="C176">
        <v>2006</v>
      </c>
      <c r="D176" t="s">
        <v>50</v>
      </c>
      <c r="E176">
        <v>0.45769399999999999</v>
      </c>
      <c r="F176">
        <v>2.2594E-2</v>
      </c>
      <c r="G176" t="s">
        <v>185</v>
      </c>
      <c r="H176" t="s">
        <v>261</v>
      </c>
      <c r="I176">
        <v>40.700000000000003</v>
      </c>
      <c r="J176">
        <v>0.81</v>
      </c>
      <c r="K176">
        <v>0.81</v>
      </c>
      <c r="L176">
        <v>-0.81</v>
      </c>
      <c r="N176">
        <v>545.20000000000005</v>
      </c>
      <c r="O176">
        <v>580.9</v>
      </c>
      <c r="Q176">
        <v>2000</v>
      </c>
      <c r="R176">
        <v>2009</v>
      </c>
      <c r="S176">
        <v>4</v>
      </c>
      <c r="T176">
        <v>-6.8085999999999994E-2</v>
      </c>
      <c r="U176">
        <v>0.71614199999999995</v>
      </c>
      <c r="V176">
        <v>-0.85231400000000002</v>
      </c>
      <c r="X176" t="s">
        <v>180</v>
      </c>
    </row>
    <row r="177" spans="1:24">
      <c r="A177" t="s">
        <v>94</v>
      </c>
      <c r="B177" t="s">
        <v>172</v>
      </c>
      <c r="C177">
        <v>2006</v>
      </c>
      <c r="D177" t="s">
        <v>285</v>
      </c>
      <c r="E177">
        <v>0.62912500000000005</v>
      </c>
      <c r="F177">
        <v>9.3669000000000002E-2</v>
      </c>
      <c r="G177" t="s">
        <v>216</v>
      </c>
      <c r="H177" t="s">
        <v>286</v>
      </c>
      <c r="I177">
        <v>57.5</v>
      </c>
      <c r="J177">
        <v>0.3</v>
      </c>
      <c r="N177">
        <v>522.6</v>
      </c>
      <c r="Q177">
        <v>2000</v>
      </c>
      <c r="R177">
        <v>2006</v>
      </c>
      <c r="S177">
        <v>3</v>
      </c>
      <c r="T177">
        <v>-0.48093200000000003</v>
      </c>
      <c r="U177">
        <v>-0.48093200000000003</v>
      </c>
      <c r="X177" t="s">
        <v>176</v>
      </c>
    </row>
    <row r="178" spans="1:24">
      <c r="A178" t="s">
        <v>94</v>
      </c>
      <c r="B178" t="s">
        <v>172</v>
      </c>
      <c r="C178">
        <v>2006</v>
      </c>
      <c r="D178" t="s">
        <v>287</v>
      </c>
      <c r="E178">
        <v>0.82854099999999997</v>
      </c>
      <c r="F178">
        <v>5.1680999999999998E-2</v>
      </c>
      <c r="G178" t="s">
        <v>288</v>
      </c>
      <c r="H178" t="s">
        <v>286</v>
      </c>
      <c r="I178">
        <v>68.8</v>
      </c>
      <c r="J178">
        <v>-0.36</v>
      </c>
      <c r="N178">
        <v>469.4</v>
      </c>
      <c r="Q178">
        <v>2000</v>
      </c>
      <c r="R178">
        <v>2006</v>
      </c>
      <c r="S178">
        <v>3</v>
      </c>
      <c r="T178">
        <v>-1.2939560000000001</v>
      </c>
      <c r="U178">
        <v>-1.2939560000000001</v>
      </c>
      <c r="X178" t="s">
        <v>182</v>
      </c>
    </row>
    <row r="179" spans="1:24">
      <c r="A179" t="s">
        <v>94</v>
      </c>
      <c r="B179" t="s">
        <v>172</v>
      </c>
      <c r="C179">
        <v>2006</v>
      </c>
      <c r="D179" t="s">
        <v>51</v>
      </c>
      <c r="E179">
        <v>0.88795299999999999</v>
      </c>
      <c r="F179">
        <v>4.1967999999999998E-2</v>
      </c>
      <c r="G179" t="s">
        <v>185</v>
      </c>
      <c r="H179" t="s">
        <v>286</v>
      </c>
      <c r="I179">
        <v>79.099999999999994</v>
      </c>
      <c r="J179">
        <v>-1.1399999999999999</v>
      </c>
      <c r="N179">
        <v>406.6</v>
      </c>
      <c r="Q179">
        <v>2000</v>
      </c>
      <c r="R179">
        <v>2009</v>
      </c>
      <c r="S179">
        <v>4</v>
      </c>
      <c r="T179">
        <v>-1.7132350000000001</v>
      </c>
      <c r="U179">
        <v>-1.7132350000000001</v>
      </c>
      <c r="X179" t="s">
        <v>180</v>
      </c>
    </row>
    <row r="180" spans="1:24">
      <c r="A180" t="s">
        <v>94</v>
      </c>
      <c r="B180" t="s">
        <v>172</v>
      </c>
      <c r="C180">
        <v>2006</v>
      </c>
      <c r="D180" t="s">
        <v>52</v>
      </c>
      <c r="E180">
        <v>0.42599300000000001</v>
      </c>
      <c r="F180">
        <v>0.21573200000000001</v>
      </c>
      <c r="G180" t="s">
        <v>216</v>
      </c>
      <c r="H180" t="s">
        <v>289</v>
      </c>
      <c r="I180">
        <v>42.2</v>
      </c>
      <c r="J180">
        <v>1.03</v>
      </c>
      <c r="N180">
        <v>580.9</v>
      </c>
      <c r="Q180">
        <v>2000</v>
      </c>
      <c r="R180">
        <v>2009</v>
      </c>
      <c r="S180">
        <v>4</v>
      </c>
      <c r="T180">
        <v>0.36075499999999999</v>
      </c>
      <c r="U180">
        <v>0.36075499999999999</v>
      </c>
      <c r="X180" t="s">
        <v>176</v>
      </c>
    </row>
    <row r="181" spans="1:24">
      <c r="A181" t="s">
        <v>94</v>
      </c>
      <c r="B181" t="s">
        <v>172</v>
      </c>
      <c r="C181">
        <v>2006</v>
      </c>
      <c r="D181" t="s">
        <v>53</v>
      </c>
      <c r="E181">
        <v>0.62545099999999998</v>
      </c>
      <c r="F181">
        <v>3.5596999999999997E-2</v>
      </c>
      <c r="G181" t="s">
        <v>174</v>
      </c>
      <c r="H181" t="s">
        <v>289</v>
      </c>
      <c r="I181">
        <v>61.1</v>
      </c>
      <c r="J181">
        <v>0.03</v>
      </c>
      <c r="N181">
        <v>500.7</v>
      </c>
      <c r="Q181">
        <v>2000</v>
      </c>
      <c r="R181">
        <v>2009</v>
      </c>
      <c r="S181">
        <v>4</v>
      </c>
      <c r="T181">
        <v>-0.44429400000000002</v>
      </c>
      <c r="U181">
        <v>-0.44429400000000002</v>
      </c>
      <c r="X181" t="s">
        <v>182</v>
      </c>
    </row>
    <row r="182" spans="1:24">
      <c r="A182" t="s">
        <v>94</v>
      </c>
      <c r="B182" t="s">
        <v>172</v>
      </c>
      <c r="C182">
        <v>2006</v>
      </c>
      <c r="D182" t="s">
        <v>54</v>
      </c>
      <c r="E182">
        <v>0.55213400000000001</v>
      </c>
      <c r="F182">
        <v>2.4198000000000001E-2</v>
      </c>
      <c r="G182" t="s">
        <v>174</v>
      </c>
      <c r="H182" t="s">
        <v>289</v>
      </c>
      <c r="I182">
        <v>58.9</v>
      </c>
      <c r="J182">
        <v>0.2</v>
      </c>
      <c r="N182">
        <v>514.5</v>
      </c>
      <c r="Q182">
        <v>2000</v>
      </c>
      <c r="R182">
        <v>2009</v>
      </c>
      <c r="S182">
        <v>4</v>
      </c>
      <c r="T182">
        <v>-0.101276</v>
      </c>
      <c r="U182">
        <v>-0.101276</v>
      </c>
      <c r="X182" t="s">
        <v>182</v>
      </c>
    </row>
    <row r="183" spans="1:24">
      <c r="A183" t="s">
        <v>94</v>
      </c>
      <c r="B183" t="s">
        <v>172</v>
      </c>
      <c r="C183">
        <v>2006</v>
      </c>
      <c r="D183" t="s">
        <v>55</v>
      </c>
      <c r="E183">
        <v>0.83308599999999999</v>
      </c>
      <c r="F183">
        <v>1.8377999999999999E-2</v>
      </c>
      <c r="G183" t="s">
        <v>174</v>
      </c>
      <c r="H183" t="s">
        <v>289</v>
      </c>
      <c r="I183">
        <v>80.900000000000006</v>
      </c>
      <c r="J183">
        <v>-1.25</v>
      </c>
      <c r="N183">
        <v>397.8</v>
      </c>
      <c r="Q183">
        <v>2000</v>
      </c>
      <c r="R183">
        <v>2009</v>
      </c>
      <c r="S183">
        <v>4</v>
      </c>
      <c r="T183">
        <v>-1.2858099999999999</v>
      </c>
      <c r="U183">
        <v>-1.2858099999999999</v>
      </c>
      <c r="X183" t="s">
        <v>182</v>
      </c>
    </row>
    <row r="184" spans="1:24">
      <c r="A184" t="s">
        <v>94</v>
      </c>
      <c r="B184" t="s">
        <v>172</v>
      </c>
      <c r="C184">
        <v>2006</v>
      </c>
      <c r="D184" t="s">
        <v>56</v>
      </c>
      <c r="E184">
        <v>0.61146199999999995</v>
      </c>
      <c r="F184">
        <v>2.6516999999999999E-2</v>
      </c>
      <c r="G184" t="s">
        <v>174</v>
      </c>
      <c r="H184" t="s">
        <v>289</v>
      </c>
      <c r="I184">
        <v>65.900000000000006</v>
      </c>
      <c r="J184">
        <v>-0.21</v>
      </c>
      <c r="N184">
        <v>481.2</v>
      </c>
      <c r="Q184">
        <v>2000</v>
      </c>
      <c r="R184">
        <v>2009</v>
      </c>
      <c r="S184">
        <v>4</v>
      </c>
      <c r="T184">
        <v>-0.44273099999999999</v>
      </c>
      <c r="U184">
        <v>-0.44273099999999999</v>
      </c>
      <c r="X184" t="s">
        <v>182</v>
      </c>
    </row>
    <row r="185" spans="1:24">
      <c r="A185" t="s">
        <v>94</v>
      </c>
      <c r="B185" t="s">
        <v>172</v>
      </c>
      <c r="C185">
        <v>2006</v>
      </c>
      <c r="D185" t="s">
        <v>57</v>
      </c>
      <c r="E185">
        <v>0.46338400000000002</v>
      </c>
      <c r="F185">
        <v>1.3483E-2</v>
      </c>
      <c r="G185" t="s">
        <v>174</v>
      </c>
      <c r="H185" t="s">
        <v>294</v>
      </c>
      <c r="I185">
        <v>52.1</v>
      </c>
      <c r="J185">
        <v>0.23</v>
      </c>
      <c r="N185">
        <v>517</v>
      </c>
      <c r="Q185">
        <v>2000</v>
      </c>
      <c r="R185">
        <v>2009</v>
      </c>
      <c r="S185">
        <v>4</v>
      </c>
      <c r="T185">
        <v>5.0056000000000003E-2</v>
      </c>
      <c r="U185">
        <v>5.0056000000000003E-2</v>
      </c>
      <c r="X185" t="s">
        <v>182</v>
      </c>
    </row>
    <row r="186" spans="1:24">
      <c r="A186" t="s">
        <v>94</v>
      </c>
      <c r="B186" t="s">
        <v>172</v>
      </c>
      <c r="C186">
        <v>2006</v>
      </c>
      <c r="D186" t="s">
        <v>58</v>
      </c>
      <c r="E186">
        <v>0.57107600000000003</v>
      </c>
      <c r="F186">
        <v>4.0679999999999996E-3</v>
      </c>
      <c r="G186" t="s">
        <v>197</v>
      </c>
      <c r="H186" t="s">
        <v>294</v>
      </c>
      <c r="I186">
        <v>54.9</v>
      </c>
      <c r="J186">
        <v>0.14000000000000001</v>
      </c>
      <c r="K186">
        <v>-1.08</v>
      </c>
      <c r="L186">
        <v>1.08</v>
      </c>
      <c r="N186">
        <v>414.8</v>
      </c>
      <c r="O186">
        <v>603.5</v>
      </c>
      <c r="Q186">
        <v>2000</v>
      </c>
      <c r="R186">
        <v>2009</v>
      </c>
      <c r="S186">
        <v>4</v>
      </c>
      <c r="T186">
        <v>-0.326961</v>
      </c>
      <c r="U186">
        <v>-1.118614</v>
      </c>
      <c r="V186">
        <v>0.46469199999999999</v>
      </c>
      <c r="X186" t="s">
        <v>176</v>
      </c>
    </row>
    <row r="187" spans="1:24">
      <c r="A187" t="s">
        <v>94</v>
      </c>
      <c r="B187" t="s">
        <v>172</v>
      </c>
      <c r="C187">
        <v>2006</v>
      </c>
      <c r="D187" t="s">
        <v>59</v>
      </c>
      <c r="E187">
        <v>0.53164800000000001</v>
      </c>
      <c r="F187">
        <v>0.20196600000000001</v>
      </c>
      <c r="G187" t="s">
        <v>185</v>
      </c>
      <c r="H187" t="s">
        <v>294</v>
      </c>
      <c r="I187">
        <v>53.2</v>
      </c>
      <c r="J187">
        <v>0.26</v>
      </c>
      <c r="N187">
        <v>518.9</v>
      </c>
      <c r="Q187">
        <v>2000</v>
      </c>
      <c r="R187">
        <v>2009</v>
      </c>
      <c r="S187">
        <v>4</v>
      </c>
      <c r="T187">
        <v>-0.20491300000000001</v>
      </c>
      <c r="U187">
        <v>-0.20491300000000001</v>
      </c>
      <c r="X187" t="s">
        <v>180</v>
      </c>
    </row>
    <row r="188" spans="1:24">
      <c r="A188" t="s">
        <v>94</v>
      </c>
      <c r="B188" t="s">
        <v>172</v>
      </c>
      <c r="C188">
        <v>2006</v>
      </c>
      <c r="D188" t="s">
        <v>60</v>
      </c>
      <c r="E188">
        <v>0.72096700000000002</v>
      </c>
      <c r="F188">
        <v>4.5893999999999997E-2</v>
      </c>
      <c r="G188" t="s">
        <v>216</v>
      </c>
      <c r="H188" t="s">
        <v>294</v>
      </c>
      <c r="I188">
        <v>69.3</v>
      </c>
      <c r="J188">
        <v>-0.67</v>
      </c>
      <c r="N188">
        <v>444.9</v>
      </c>
      <c r="Q188">
        <v>2000</v>
      </c>
      <c r="R188">
        <v>2009</v>
      </c>
      <c r="S188">
        <v>4</v>
      </c>
      <c r="T188">
        <v>-0.799373</v>
      </c>
      <c r="U188">
        <v>-0.799373</v>
      </c>
      <c r="X188" t="s">
        <v>176</v>
      </c>
    </row>
    <row r="189" spans="1:24">
      <c r="A189" t="s">
        <v>94</v>
      </c>
      <c r="B189" t="s">
        <v>172</v>
      </c>
      <c r="C189">
        <v>2009</v>
      </c>
      <c r="D189" t="s">
        <v>35</v>
      </c>
      <c r="E189">
        <v>0.82236399999999998</v>
      </c>
      <c r="F189">
        <v>1.1681E-2</v>
      </c>
      <c r="G189" t="s">
        <v>174</v>
      </c>
      <c r="H189" t="s">
        <v>184</v>
      </c>
      <c r="I189">
        <v>81.928092000000007</v>
      </c>
      <c r="J189">
        <v>-1.4591499999999999</v>
      </c>
      <c r="N189">
        <v>378.224649</v>
      </c>
      <c r="Q189">
        <v>2000</v>
      </c>
      <c r="R189">
        <v>2009</v>
      </c>
      <c r="S189">
        <v>4</v>
      </c>
      <c r="T189">
        <v>-1.5658559999999999</v>
      </c>
      <c r="U189">
        <v>-1.5658559999999999</v>
      </c>
      <c r="X189" t="s">
        <v>182</v>
      </c>
    </row>
    <row r="190" spans="1:24">
      <c r="A190" t="s">
        <v>94</v>
      </c>
      <c r="B190" t="s">
        <v>172</v>
      </c>
      <c r="C190">
        <v>2009</v>
      </c>
      <c r="D190" t="s">
        <v>36</v>
      </c>
      <c r="E190">
        <v>0.55930100000000005</v>
      </c>
      <c r="F190">
        <v>0.16750200000000001</v>
      </c>
      <c r="G190" t="s">
        <v>185</v>
      </c>
      <c r="H190" t="s">
        <v>184</v>
      </c>
      <c r="I190">
        <v>47.597410000000004</v>
      </c>
      <c r="J190">
        <v>0.47443000000000002</v>
      </c>
      <c r="N190">
        <v>533.44388100000003</v>
      </c>
      <c r="Q190">
        <v>2000</v>
      </c>
      <c r="R190">
        <v>2009</v>
      </c>
      <c r="S190">
        <v>4</v>
      </c>
      <c r="T190">
        <v>-0.24692500000000001</v>
      </c>
      <c r="U190">
        <v>-0.24692500000000001</v>
      </c>
      <c r="X190" t="s">
        <v>180</v>
      </c>
    </row>
    <row r="191" spans="1:24">
      <c r="A191" t="s">
        <v>94</v>
      </c>
      <c r="B191" t="s">
        <v>172</v>
      </c>
      <c r="C191">
        <v>2009</v>
      </c>
      <c r="D191" t="s">
        <v>37</v>
      </c>
      <c r="E191">
        <v>0.65717300000000001</v>
      </c>
      <c r="F191">
        <v>6.8629999999999997E-2</v>
      </c>
      <c r="G191" t="s">
        <v>185</v>
      </c>
      <c r="H191" t="s">
        <v>184</v>
      </c>
      <c r="I191">
        <v>59.749383000000002</v>
      </c>
      <c r="J191">
        <v>1.217E-2</v>
      </c>
      <c r="N191">
        <v>496.28436499999998</v>
      </c>
      <c r="Q191">
        <v>2000</v>
      </c>
      <c r="R191">
        <v>2009</v>
      </c>
      <c r="S191">
        <v>4</v>
      </c>
      <c r="T191">
        <v>-0.59427799999999997</v>
      </c>
      <c r="U191">
        <v>-0.59427799999999997</v>
      </c>
      <c r="X191" t="s">
        <v>182</v>
      </c>
    </row>
    <row r="192" spans="1:24">
      <c r="A192" t="s">
        <v>94</v>
      </c>
      <c r="B192" t="s">
        <v>172</v>
      </c>
      <c r="C192">
        <v>2009</v>
      </c>
      <c r="D192" t="s">
        <v>38</v>
      </c>
      <c r="E192">
        <v>0.74149900000000002</v>
      </c>
      <c r="F192">
        <v>9.9149000000000001E-2</v>
      </c>
      <c r="G192" t="s">
        <v>185</v>
      </c>
      <c r="H192" t="s">
        <v>184</v>
      </c>
      <c r="I192">
        <v>73.187923999999995</v>
      </c>
      <c r="J192">
        <v>-0.77132000000000001</v>
      </c>
      <c r="N192">
        <v>433.44224500000001</v>
      </c>
      <c r="Q192">
        <v>2000</v>
      </c>
      <c r="R192">
        <v>2009</v>
      </c>
      <c r="S192">
        <v>4</v>
      </c>
      <c r="T192">
        <v>-0.913659</v>
      </c>
      <c r="U192">
        <v>-0.913659</v>
      </c>
      <c r="X192" t="s">
        <v>182</v>
      </c>
    </row>
    <row r="193" spans="1:24">
      <c r="A193" t="s">
        <v>94</v>
      </c>
      <c r="B193" t="s">
        <v>172</v>
      </c>
      <c r="C193">
        <v>2009</v>
      </c>
      <c r="D193" t="s">
        <v>39</v>
      </c>
      <c r="E193">
        <v>0.911416</v>
      </c>
      <c r="F193">
        <v>1.2876E-2</v>
      </c>
      <c r="G193" t="s">
        <v>174</v>
      </c>
      <c r="H193" t="s">
        <v>191</v>
      </c>
      <c r="I193">
        <v>88.838728000000003</v>
      </c>
      <c r="J193">
        <v>-2.1353900000000001</v>
      </c>
      <c r="N193">
        <v>323.88989099999998</v>
      </c>
      <c r="Q193">
        <v>2000</v>
      </c>
      <c r="R193">
        <v>2009</v>
      </c>
      <c r="S193">
        <v>4</v>
      </c>
      <c r="T193">
        <v>-2.0999409999999998</v>
      </c>
      <c r="U193">
        <v>-2.0999409999999998</v>
      </c>
      <c r="X193" t="s">
        <v>182</v>
      </c>
    </row>
    <row r="194" spans="1:24">
      <c r="A194" t="s">
        <v>94</v>
      </c>
      <c r="B194" t="s">
        <v>172</v>
      </c>
      <c r="C194">
        <v>2009</v>
      </c>
      <c r="D194" t="s">
        <v>40</v>
      </c>
      <c r="E194">
        <v>0.601881</v>
      </c>
      <c r="F194">
        <v>5.5744000000000002E-2</v>
      </c>
      <c r="G194" t="s">
        <v>185</v>
      </c>
      <c r="H194" t="s">
        <v>191</v>
      </c>
      <c r="I194">
        <v>57.564501999999997</v>
      </c>
      <c r="J194">
        <v>8.0180000000000001E-2</v>
      </c>
      <c r="K194">
        <v>-0.50004000000000004</v>
      </c>
      <c r="L194">
        <v>0.50004000000000004</v>
      </c>
      <c r="N194">
        <v>441.46805899999998</v>
      </c>
      <c r="O194">
        <v>562.09603600000003</v>
      </c>
      <c r="Q194">
        <v>2000</v>
      </c>
      <c r="R194">
        <v>2009</v>
      </c>
      <c r="S194">
        <v>4</v>
      </c>
      <c r="T194">
        <v>-0.50471100000000002</v>
      </c>
      <c r="U194">
        <v>-0.996305</v>
      </c>
      <c r="V194">
        <v>-1.3117E-2</v>
      </c>
      <c r="X194" t="s">
        <v>180</v>
      </c>
    </row>
    <row r="195" spans="1:24">
      <c r="A195" t="s">
        <v>94</v>
      </c>
      <c r="B195" t="s">
        <v>172</v>
      </c>
      <c r="C195">
        <v>2009</v>
      </c>
      <c r="D195" t="s">
        <v>41</v>
      </c>
      <c r="E195">
        <v>0.72305900000000001</v>
      </c>
      <c r="F195">
        <v>9.1555999999999998E-2</v>
      </c>
      <c r="G195" t="s">
        <v>185</v>
      </c>
      <c r="H195" t="s">
        <v>191</v>
      </c>
      <c r="I195">
        <v>67.609611000000001</v>
      </c>
      <c r="J195">
        <v>-0.26365</v>
      </c>
      <c r="K195">
        <v>0.72331000000000001</v>
      </c>
      <c r="L195">
        <v>-0.72331000000000001</v>
      </c>
      <c r="N195">
        <v>454.87116700000001</v>
      </c>
      <c r="O195">
        <v>493.47532999999999</v>
      </c>
      <c r="Q195">
        <v>2000</v>
      </c>
      <c r="R195">
        <v>2009</v>
      </c>
      <c r="S195">
        <v>4</v>
      </c>
      <c r="T195">
        <v>-1.802713</v>
      </c>
      <c r="U195">
        <v>-0.29251500000000002</v>
      </c>
      <c r="V195">
        <v>-3.3129119999999999</v>
      </c>
      <c r="X195" t="s">
        <v>180</v>
      </c>
    </row>
    <row r="196" spans="1:24">
      <c r="A196" t="s">
        <v>94</v>
      </c>
      <c r="B196" t="s">
        <v>172</v>
      </c>
      <c r="C196">
        <v>2009</v>
      </c>
      <c r="D196" t="s">
        <v>213</v>
      </c>
      <c r="E196">
        <v>0.61599099999999996</v>
      </c>
      <c r="F196">
        <v>1.6857E-2</v>
      </c>
      <c r="G196" t="s">
        <v>174</v>
      </c>
      <c r="H196" t="s">
        <v>214</v>
      </c>
      <c r="I196">
        <v>60.550927000000001</v>
      </c>
      <c r="J196">
        <v>7.2359999999999994E-2</v>
      </c>
      <c r="N196">
        <v>501.099853</v>
      </c>
      <c r="Q196">
        <v>2000</v>
      </c>
      <c r="R196">
        <v>2009</v>
      </c>
      <c r="S196">
        <v>2</v>
      </c>
      <c r="T196">
        <v>-0.404665</v>
      </c>
      <c r="U196">
        <v>-0.404665</v>
      </c>
      <c r="X196" t="s">
        <v>182</v>
      </c>
    </row>
    <row r="197" spans="1:24">
      <c r="A197" t="s">
        <v>94</v>
      </c>
      <c r="B197" t="s">
        <v>172</v>
      </c>
      <c r="C197">
        <v>2009</v>
      </c>
      <c r="D197" t="s">
        <v>215</v>
      </c>
      <c r="E197">
        <v>0.82254400000000005</v>
      </c>
      <c r="F197">
        <v>3.7978999999999999E-2</v>
      </c>
      <c r="G197" t="s">
        <v>216</v>
      </c>
      <c r="H197" t="s">
        <v>214</v>
      </c>
      <c r="I197">
        <v>82.328097999999997</v>
      </c>
      <c r="J197">
        <v>-1.3823300000000001</v>
      </c>
      <c r="N197">
        <v>384.40452499999998</v>
      </c>
      <c r="Q197">
        <v>2000</v>
      </c>
      <c r="R197">
        <v>2009</v>
      </c>
      <c r="S197">
        <v>2</v>
      </c>
      <c r="T197">
        <v>-1.491682</v>
      </c>
      <c r="U197">
        <v>-1.491682</v>
      </c>
      <c r="X197" t="s">
        <v>176</v>
      </c>
    </row>
    <row r="198" spans="1:24">
      <c r="A198" t="s">
        <v>94</v>
      </c>
      <c r="B198" t="s">
        <v>172</v>
      </c>
      <c r="C198">
        <v>2009</v>
      </c>
      <c r="D198" t="s">
        <v>217</v>
      </c>
      <c r="E198">
        <v>0.75241899999999995</v>
      </c>
      <c r="F198">
        <v>3.5556999999999998E-2</v>
      </c>
      <c r="G198" t="s">
        <v>218</v>
      </c>
      <c r="H198" t="s">
        <v>214</v>
      </c>
      <c r="I198">
        <v>78.733818999999997</v>
      </c>
      <c r="J198">
        <v>-1.0486</v>
      </c>
      <c r="N198">
        <v>411.13048400000002</v>
      </c>
      <c r="Q198">
        <v>2000</v>
      </c>
      <c r="R198">
        <v>2009</v>
      </c>
      <c r="S198">
        <v>2</v>
      </c>
      <c r="T198">
        <v>-1.0555829999999999</v>
      </c>
      <c r="U198">
        <v>-1.0555829999999999</v>
      </c>
      <c r="X198" t="s">
        <v>176</v>
      </c>
    </row>
    <row r="199" spans="1:24">
      <c r="A199" t="s">
        <v>94</v>
      </c>
      <c r="B199" t="s">
        <v>172</v>
      </c>
      <c r="C199">
        <v>2009</v>
      </c>
      <c r="D199" t="s">
        <v>219</v>
      </c>
      <c r="E199">
        <v>0.64372099999999999</v>
      </c>
      <c r="F199">
        <v>2.2623999999999998E-2</v>
      </c>
      <c r="G199" t="s">
        <v>174</v>
      </c>
      <c r="H199" t="s">
        <v>214</v>
      </c>
      <c r="I199">
        <v>66.095719000000003</v>
      </c>
      <c r="J199">
        <v>-0.30747999999999998</v>
      </c>
      <c r="N199">
        <v>470.60176200000001</v>
      </c>
      <c r="Q199">
        <v>2000</v>
      </c>
      <c r="R199">
        <v>2009</v>
      </c>
      <c r="S199">
        <v>2</v>
      </c>
      <c r="T199">
        <v>-0.70077999999999996</v>
      </c>
      <c r="U199">
        <v>-0.70077999999999996</v>
      </c>
      <c r="X199" t="s">
        <v>182</v>
      </c>
    </row>
    <row r="200" spans="1:24">
      <c r="A200" t="s">
        <v>94</v>
      </c>
      <c r="B200" t="s">
        <v>172</v>
      </c>
      <c r="C200">
        <v>2009</v>
      </c>
      <c r="D200" t="s">
        <v>244</v>
      </c>
      <c r="E200">
        <v>0.42962</v>
      </c>
      <c r="F200">
        <v>2.2780000000000002E-2</v>
      </c>
      <c r="G200" t="s">
        <v>174</v>
      </c>
      <c r="H200" t="s">
        <v>245</v>
      </c>
      <c r="I200">
        <v>52.243820999999997</v>
      </c>
      <c r="J200">
        <v>0.48647000000000001</v>
      </c>
      <c r="N200">
        <v>534.32672100000002</v>
      </c>
      <c r="Q200">
        <v>2000</v>
      </c>
      <c r="R200">
        <v>2009</v>
      </c>
      <c r="S200">
        <v>2</v>
      </c>
      <c r="T200">
        <v>0.32499299999999998</v>
      </c>
      <c r="U200">
        <v>0.32499299999999998</v>
      </c>
      <c r="X200" t="s">
        <v>182</v>
      </c>
    </row>
    <row r="201" spans="1:24">
      <c r="A201" t="s">
        <v>94</v>
      </c>
      <c r="B201" t="s">
        <v>172</v>
      </c>
      <c r="C201">
        <v>2009</v>
      </c>
      <c r="D201" t="s">
        <v>246</v>
      </c>
      <c r="E201">
        <v>0.83293399999999995</v>
      </c>
      <c r="F201">
        <v>1.7330999999999999E-2</v>
      </c>
      <c r="G201" t="s">
        <v>174</v>
      </c>
      <c r="H201" t="s">
        <v>245</v>
      </c>
      <c r="I201">
        <v>83.203321000000003</v>
      </c>
      <c r="J201">
        <v>-1.4570399999999999</v>
      </c>
      <c r="N201">
        <v>378.38516499999997</v>
      </c>
      <c r="Q201">
        <v>2000</v>
      </c>
      <c r="R201">
        <v>2009</v>
      </c>
      <c r="S201">
        <v>2</v>
      </c>
      <c r="T201">
        <v>-1.4746109999999999</v>
      </c>
      <c r="U201">
        <v>-1.4746109999999999</v>
      </c>
      <c r="X201" t="s">
        <v>182</v>
      </c>
    </row>
    <row r="202" spans="1:24">
      <c r="A202" t="s">
        <v>94</v>
      </c>
      <c r="B202" t="s">
        <v>172</v>
      </c>
      <c r="C202">
        <v>2009</v>
      </c>
      <c r="D202" t="s">
        <v>247</v>
      </c>
      <c r="E202">
        <v>0.56304100000000001</v>
      </c>
      <c r="F202">
        <v>2.4864000000000001E-2</v>
      </c>
      <c r="G202" t="s">
        <v>174</v>
      </c>
      <c r="H202" t="s">
        <v>245</v>
      </c>
      <c r="I202">
        <v>62.216048999999998</v>
      </c>
      <c r="J202">
        <v>2.7789999999999999E-2</v>
      </c>
      <c r="N202">
        <v>497.56849499999998</v>
      </c>
      <c r="Q202">
        <v>2000</v>
      </c>
      <c r="R202">
        <v>2009</v>
      </c>
      <c r="S202">
        <v>2</v>
      </c>
      <c r="T202">
        <v>-0.192215</v>
      </c>
      <c r="U202">
        <v>-0.192215</v>
      </c>
      <c r="X202" t="s">
        <v>180</v>
      </c>
    </row>
    <row r="203" spans="1:24">
      <c r="A203" t="s">
        <v>94</v>
      </c>
      <c r="B203" t="s">
        <v>172</v>
      </c>
      <c r="C203">
        <v>2009</v>
      </c>
      <c r="D203" t="s">
        <v>248</v>
      </c>
      <c r="E203">
        <v>0.82120000000000004</v>
      </c>
      <c r="F203">
        <v>2.0899999999999998E-2</v>
      </c>
      <c r="G203" t="s">
        <v>174</v>
      </c>
      <c r="H203" t="s">
        <v>245</v>
      </c>
      <c r="I203">
        <v>78.400639999999996</v>
      </c>
      <c r="J203">
        <v>-1.02532</v>
      </c>
      <c r="N203">
        <v>413.05667899999997</v>
      </c>
      <c r="Q203">
        <v>2000</v>
      </c>
      <c r="R203">
        <v>2009</v>
      </c>
      <c r="S203">
        <v>2</v>
      </c>
      <c r="T203">
        <v>-1.1995359999999999</v>
      </c>
      <c r="U203">
        <v>-1.1995359999999999</v>
      </c>
      <c r="X203" t="s">
        <v>182</v>
      </c>
    </row>
    <row r="204" spans="1:24">
      <c r="A204" t="s">
        <v>94</v>
      </c>
      <c r="B204" t="s">
        <v>172</v>
      </c>
      <c r="C204">
        <v>2009</v>
      </c>
      <c r="D204" t="s">
        <v>249</v>
      </c>
      <c r="E204">
        <v>0.45797100000000002</v>
      </c>
      <c r="F204">
        <v>2.8683E-2</v>
      </c>
      <c r="G204" t="s">
        <v>174</v>
      </c>
      <c r="H204" t="s">
        <v>245</v>
      </c>
      <c r="I204">
        <v>45.927289000000002</v>
      </c>
      <c r="J204">
        <v>0.80759000000000003</v>
      </c>
      <c r="N204">
        <v>560.16984000000002</v>
      </c>
      <c r="Q204">
        <v>2000</v>
      </c>
      <c r="R204">
        <v>2009</v>
      </c>
      <c r="S204">
        <v>2</v>
      </c>
      <c r="T204">
        <v>0.20982500000000001</v>
      </c>
      <c r="U204">
        <v>0.20982500000000001</v>
      </c>
      <c r="X204" t="s">
        <v>182</v>
      </c>
    </row>
    <row r="205" spans="1:24">
      <c r="A205" t="s">
        <v>94</v>
      </c>
      <c r="B205" t="s">
        <v>172</v>
      </c>
      <c r="C205">
        <v>2009</v>
      </c>
      <c r="D205" t="s">
        <v>42</v>
      </c>
      <c r="E205">
        <v>0.28418599999999999</v>
      </c>
      <c r="F205">
        <v>0.191658</v>
      </c>
      <c r="G205" t="s">
        <v>185</v>
      </c>
      <c r="H205" t="s">
        <v>252</v>
      </c>
      <c r="I205">
        <v>31.430499000000001</v>
      </c>
      <c r="J205">
        <v>1.42177</v>
      </c>
      <c r="N205">
        <v>609.44833500000004</v>
      </c>
      <c r="Q205">
        <v>2000</v>
      </c>
      <c r="R205">
        <v>2009</v>
      </c>
      <c r="S205">
        <v>4</v>
      </c>
      <c r="T205">
        <v>0.88356800000000002</v>
      </c>
      <c r="U205">
        <v>0.88356800000000002</v>
      </c>
      <c r="X205" t="s">
        <v>182</v>
      </c>
    </row>
    <row r="206" spans="1:24">
      <c r="A206" t="s">
        <v>94</v>
      </c>
      <c r="B206" t="s">
        <v>172</v>
      </c>
      <c r="C206">
        <v>2009</v>
      </c>
      <c r="D206" t="s">
        <v>43</v>
      </c>
      <c r="E206">
        <v>0.49340299999999998</v>
      </c>
      <c r="F206">
        <v>6.3153000000000001E-2</v>
      </c>
      <c r="G206" t="s">
        <v>218</v>
      </c>
      <c r="H206" t="s">
        <v>252</v>
      </c>
      <c r="I206">
        <v>44.343223000000002</v>
      </c>
      <c r="J206">
        <v>0.66840999999999995</v>
      </c>
      <c r="N206">
        <v>548.93370100000004</v>
      </c>
      <c r="Q206">
        <v>2000</v>
      </c>
      <c r="R206">
        <v>2009</v>
      </c>
      <c r="S206">
        <v>4</v>
      </c>
      <c r="T206">
        <v>-3.0735999999999999E-2</v>
      </c>
      <c r="U206">
        <v>-3.0735999999999999E-2</v>
      </c>
      <c r="X206" t="s">
        <v>182</v>
      </c>
    </row>
    <row r="207" spans="1:24">
      <c r="A207" t="s">
        <v>94</v>
      </c>
      <c r="B207" t="s">
        <v>172</v>
      </c>
      <c r="C207">
        <v>2009</v>
      </c>
      <c r="D207" t="s">
        <v>44</v>
      </c>
      <c r="E207">
        <v>0.91782900000000001</v>
      </c>
      <c r="F207">
        <v>2.3293999999999999E-2</v>
      </c>
      <c r="G207" t="s">
        <v>174</v>
      </c>
      <c r="H207" t="s">
        <v>252</v>
      </c>
      <c r="I207">
        <v>83.315174999999996</v>
      </c>
      <c r="J207">
        <v>-1.5468900000000001</v>
      </c>
      <c r="N207">
        <v>371.16193299999998</v>
      </c>
      <c r="Q207">
        <v>2000</v>
      </c>
      <c r="R207">
        <v>2009</v>
      </c>
      <c r="S207">
        <v>4</v>
      </c>
      <c r="T207">
        <v>-2.0059529999999999</v>
      </c>
      <c r="U207">
        <v>-2.0059529999999999</v>
      </c>
      <c r="X207" t="s">
        <v>182</v>
      </c>
    </row>
    <row r="208" spans="1:24">
      <c r="A208" t="s">
        <v>94</v>
      </c>
      <c r="B208" t="s">
        <v>172</v>
      </c>
      <c r="C208">
        <v>2009</v>
      </c>
      <c r="D208" t="s">
        <v>45</v>
      </c>
      <c r="E208">
        <v>0.86354200000000003</v>
      </c>
      <c r="F208">
        <v>2.4170000000000001E-2</v>
      </c>
      <c r="G208" t="s">
        <v>218</v>
      </c>
      <c r="H208" t="s">
        <v>254</v>
      </c>
      <c r="I208">
        <v>79.288023999999993</v>
      </c>
      <c r="J208">
        <v>-1.2544999999999999</v>
      </c>
      <c r="N208">
        <v>394.597308</v>
      </c>
      <c r="Q208">
        <v>2000</v>
      </c>
      <c r="R208">
        <v>2009</v>
      </c>
      <c r="S208">
        <v>4</v>
      </c>
      <c r="T208">
        <v>-1.573215</v>
      </c>
      <c r="U208">
        <v>-1.573215</v>
      </c>
      <c r="X208" t="s">
        <v>176</v>
      </c>
    </row>
    <row r="209" spans="1:24">
      <c r="A209" t="s">
        <v>94</v>
      </c>
      <c r="B209" t="s">
        <v>172</v>
      </c>
      <c r="C209">
        <v>2009</v>
      </c>
      <c r="D209" t="s">
        <v>46</v>
      </c>
      <c r="E209">
        <v>0.37741999999999998</v>
      </c>
      <c r="F209">
        <v>3.6880999999999997E-2</v>
      </c>
      <c r="G209" t="s">
        <v>218</v>
      </c>
      <c r="H209" t="s">
        <v>254</v>
      </c>
      <c r="I209">
        <v>34.200333000000001</v>
      </c>
      <c r="J209">
        <v>1.3297699999999999</v>
      </c>
      <c r="N209">
        <v>602.06458699999996</v>
      </c>
      <c r="Q209">
        <v>2000</v>
      </c>
      <c r="R209">
        <v>2009</v>
      </c>
      <c r="S209">
        <v>4</v>
      </c>
      <c r="T209">
        <v>1.1057969999999999</v>
      </c>
      <c r="U209">
        <v>1.1057969999999999</v>
      </c>
      <c r="X209" t="s">
        <v>176</v>
      </c>
    </row>
    <row r="210" spans="1:24">
      <c r="A210" t="s">
        <v>94</v>
      </c>
      <c r="B210" t="s">
        <v>172</v>
      </c>
      <c r="C210">
        <v>2009</v>
      </c>
      <c r="D210" t="s">
        <v>47</v>
      </c>
      <c r="E210">
        <v>0.17868300000000001</v>
      </c>
      <c r="F210">
        <v>3.8032999999999997E-2</v>
      </c>
      <c r="G210" t="s">
        <v>216</v>
      </c>
      <c r="H210" t="s">
        <v>254</v>
      </c>
      <c r="I210">
        <v>19.476244999999999</v>
      </c>
      <c r="J210">
        <v>2.47506</v>
      </c>
      <c r="K210">
        <v>-1.19957</v>
      </c>
      <c r="L210">
        <v>1.19957</v>
      </c>
      <c r="N210">
        <v>591.229738</v>
      </c>
      <c r="O210">
        <v>796.69056399999999</v>
      </c>
      <c r="Q210">
        <v>2000</v>
      </c>
      <c r="R210">
        <v>2009</v>
      </c>
      <c r="S210">
        <v>4</v>
      </c>
      <c r="T210">
        <v>2.2178719999999998</v>
      </c>
      <c r="U210">
        <v>0.79323200000000005</v>
      </c>
      <c r="V210">
        <v>3.6425130000000001</v>
      </c>
      <c r="X210" t="s">
        <v>176</v>
      </c>
    </row>
    <row r="211" spans="1:24">
      <c r="A211" t="s">
        <v>94</v>
      </c>
      <c r="B211" t="s">
        <v>172</v>
      </c>
      <c r="C211">
        <v>2009</v>
      </c>
      <c r="D211" t="s">
        <v>48</v>
      </c>
      <c r="E211">
        <v>0.62568400000000002</v>
      </c>
      <c r="F211">
        <v>1.5893999999999998E-2</v>
      </c>
      <c r="G211" t="s">
        <v>174</v>
      </c>
      <c r="H211" t="s">
        <v>261</v>
      </c>
      <c r="I211">
        <v>65.081772999999998</v>
      </c>
      <c r="J211">
        <v>-0.37747999999999998</v>
      </c>
      <c r="N211">
        <v>465.06394999999998</v>
      </c>
      <c r="Q211">
        <v>2000</v>
      </c>
      <c r="R211">
        <v>2009</v>
      </c>
      <c r="S211">
        <v>4</v>
      </c>
      <c r="T211">
        <v>-0.47480699999999998</v>
      </c>
      <c r="U211">
        <v>-0.47480699999999998</v>
      </c>
      <c r="X211" t="s">
        <v>182</v>
      </c>
    </row>
    <row r="212" spans="1:24">
      <c r="A212" t="s">
        <v>94</v>
      </c>
      <c r="B212" t="s">
        <v>172</v>
      </c>
      <c r="C212">
        <v>2009</v>
      </c>
      <c r="D212" t="s">
        <v>49</v>
      </c>
      <c r="E212">
        <v>0.41033900000000001</v>
      </c>
      <c r="F212">
        <v>0.147726</v>
      </c>
      <c r="G212" t="s">
        <v>185</v>
      </c>
      <c r="H212" t="s">
        <v>261</v>
      </c>
      <c r="I212">
        <v>36.523560000000003</v>
      </c>
      <c r="J212">
        <v>1.1706099999999999</v>
      </c>
      <c r="K212">
        <v>-0.82035999999999998</v>
      </c>
      <c r="L212">
        <v>0.82035999999999998</v>
      </c>
      <c r="N212">
        <v>511.05186200000003</v>
      </c>
      <c r="O212">
        <v>667.47496699999999</v>
      </c>
      <c r="Q212">
        <v>2000</v>
      </c>
      <c r="R212">
        <v>2009</v>
      </c>
      <c r="S212">
        <v>4</v>
      </c>
      <c r="T212">
        <v>0.68523900000000004</v>
      </c>
      <c r="U212">
        <v>-0.30168899999999998</v>
      </c>
      <c r="V212">
        <v>1.672167</v>
      </c>
      <c r="X212" t="s">
        <v>180</v>
      </c>
    </row>
    <row r="213" spans="1:24">
      <c r="A213" t="s">
        <v>94</v>
      </c>
      <c r="B213" t="s">
        <v>172</v>
      </c>
      <c r="C213">
        <v>2009</v>
      </c>
      <c r="D213" t="s">
        <v>50</v>
      </c>
      <c r="E213">
        <v>0.43070199999999997</v>
      </c>
      <c r="F213">
        <v>0.21492800000000001</v>
      </c>
      <c r="G213" t="s">
        <v>185</v>
      </c>
      <c r="H213" t="s">
        <v>261</v>
      </c>
      <c r="I213">
        <v>42.703245000000003</v>
      </c>
      <c r="J213">
        <v>0.76153999999999999</v>
      </c>
      <c r="K213">
        <v>0.76146000000000003</v>
      </c>
      <c r="L213">
        <v>-0.76146000000000003</v>
      </c>
      <c r="N213">
        <v>537.85807899999998</v>
      </c>
      <c r="O213">
        <v>575.01759500000003</v>
      </c>
      <c r="Q213">
        <v>2000</v>
      </c>
      <c r="R213">
        <v>2009</v>
      </c>
      <c r="S213">
        <v>4</v>
      </c>
      <c r="T213">
        <v>-2.8756E-2</v>
      </c>
      <c r="U213">
        <v>0.661389</v>
      </c>
      <c r="V213">
        <v>-0.71890100000000001</v>
      </c>
      <c r="X213" t="s">
        <v>180</v>
      </c>
    </row>
    <row r="214" spans="1:24">
      <c r="A214" t="s">
        <v>94</v>
      </c>
      <c r="B214" t="s">
        <v>172</v>
      </c>
      <c r="C214">
        <v>2009</v>
      </c>
      <c r="D214" t="s">
        <v>51</v>
      </c>
      <c r="E214">
        <v>0.85113499999999997</v>
      </c>
      <c r="F214">
        <v>5.3351000000000003E-2</v>
      </c>
      <c r="G214" t="s">
        <v>185</v>
      </c>
      <c r="H214" t="s">
        <v>286</v>
      </c>
      <c r="I214">
        <v>80.730359000000007</v>
      </c>
      <c r="J214">
        <v>-1.42326</v>
      </c>
      <c r="N214">
        <v>381.11394100000001</v>
      </c>
      <c r="Q214">
        <v>2000</v>
      </c>
      <c r="R214">
        <v>2009</v>
      </c>
      <c r="S214">
        <v>4</v>
      </c>
      <c r="T214">
        <v>-1.643492</v>
      </c>
      <c r="U214">
        <v>-1.643492</v>
      </c>
      <c r="X214" t="s">
        <v>180</v>
      </c>
    </row>
    <row r="215" spans="1:24">
      <c r="A215" t="s">
        <v>94</v>
      </c>
      <c r="B215" t="s">
        <v>172</v>
      </c>
      <c r="C215">
        <v>2009</v>
      </c>
      <c r="D215" t="s">
        <v>52</v>
      </c>
      <c r="E215">
        <v>0.40651300000000001</v>
      </c>
      <c r="F215">
        <v>0.26832899999999998</v>
      </c>
      <c r="G215" t="s">
        <v>216</v>
      </c>
      <c r="H215" t="s">
        <v>289</v>
      </c>
      <c r="I215">
        <v>40.311176000000003</v>
      </c>
      <c r="J215">
        <v>0.90066000000000002</v>
      </c>
      <c r="N215">
        <v>567.55358899999999</v>
      </c>
      <c r="Q215">
        <v>2000</v>
      </c>
      <c r="R215">
        <v>2009</v>
      </c>
      <c r="S215">
        <v>4</v>
      </c>
      <c r="T215">
        <v>0.263152</v>
      </c>
      <c r="U215">
        <v>0.263152</v>
      </c>
      <c r="X215" t="s">
        <v>176</v>
      </c>
    </row>
    <row r="216" spans="1:24">
      <c r="A216" t="s">
        <v>94</v>
      </c>
      <c r="B216" t="s">
        <v>172</v>
      </c>
      <c r="C216">
        <v>2009</v>
      </c>
      <c r="D216" t="s">
        <v>53</v>
      </c>
      <c r="E216">
        <v>0.62072700000000003</v>
      </c>
      <c r="F216">
        <v>4.1341000000000003E-2</v>
      </c>
      <c r="G216" t="s">
        <v>174</v>
      </c>
      <c r="H216" t="s">
        <v>289</v>
      </c>
      <c r="I216">
        <v>62.268692000000001</v>
      </c>
      <c r="J216">
        <v>-0.17926</v>
      </c>
      <c r="N216">
        <v>480.955061</v>
      </c>
      <c r="Q216">
        <v>2000</v>
      </c>
      <c r="R216">
        <v>2009</v>
      </c>
      <c r="S216">
        <v>4</v>
      </c>
      <c r="T216">
        <v>-0.52385999999999999</v>
      </c>
      <c r="U216">
        <v>-0.52385999999999999</v>
      </c>
      <c r="X216" t="s">
        <v>182</v>
      </c>
    </row>
    <row r="217" spans="1:24">
      <c r="A217" t="s">
        <v>94</v>
      </c>
      <c r="B217" t="s">
        <v>172</v>
      </c>
      <c r="C217">
        <v>2009</v>
      </c>
      <c r="D217" t="s">
        <v>54</v>
      </c>
      <c r="E217">
        <v>0.514899</v>
      </c>
      <c r="F217">
        <v>3.9865999999999999E-2</v>
      </c>
      <c r="G217" t="s">
        <v>174</v>
      </c>
      <c r="H217" t="s">
        <v>289</v>
      </c>
      <c r="I217">
        <v>58.888489</v>
      </c>
      <c r="J217">
        <v>-4.5399999999999998E-3</v>
      </c>
      <c r="N217">
        <v>494.91997700000002</v>
      </c>
      <c r="Q217">
        <v>2000</v>
      </c>
      <c r="R217">
        <v>2009</v>
      </c>
      <c r="S217">
        <v>4</v>
      </c>
      <c r="T217">
        <v>-0.109975</v>
      </c>
      <c r="U217">
        <v>-0.109975</v>
      </c>
      <c r="X217" t="s">
        <v>182</v>
      </c>
    </row>
    <row r="218" spans="1:24">
      <c r="A218" t="s">
        <v>94</v>
      </c>
      <c r="B218" t="s">
        <v>172</v>
      </c>
      <c r="C218">
        <v>2009</v>
      </c>
      <c r="D218" t="s">
        <v>55</v>
      </c>
      <c r="E218">
        <v>0.77825100000000003</v>
      </c>
      <c r="F218">
        <v>3.2314000000000002E-2</v>
      </c>
      <c r="G218" t="s">
        <v>174</v>
      </c>
      <c r="H218" t="s">
        <v>289</v>
      </c>
      <c r="I218">
        <v>81.170917000000003</v>
      </c>
      <c r="J218">
        <v>-1.3465</v>
      </c>
      <c r="N218">
        <v>387.21355999999997</v>
      </c>
      <c r="Q218">
        <v>2000</v>
      </c>
      <c r="R218">
        <v>2009</v>
      </c>
      <c r="S218">
        <v>4</v>
      </c>
      <c r="T218">
        <v>-1.0532360000000001</v>
      </c>
      <c r="U218">
        <v>-1.0532360000000001</v>
      </c>
      <c r="X218" t="s">
        <v>182</v>
      </c>
    </row>
    <row r="219" spans="1:24">
      <c r="A219" t="s">
        <v>94</v>
      </c>
      <c r="B219" t="s">
        <v>172</v>
      </c>
      <c r="C219">
        <v>2009</v>
      </c>
      <c r="D219" t="s">
        <v>56</v>
      </c>
      <c r="E219">
        <v>0.56570399999999998</v>
      </c>
      <c r="F219">
        <v>3.2149999999999998E-2</v>
      </c>
      <c r="G219" t="s">
        <v>174</v>
      </c>
      <c r="H219" t="s">
        <v>289</v>
      </c>
      <c r="I219">
        <v>65.915755000000004</v>
      </c>
      <c r="J219">
        <v>-0.43511</v>
      </c>
      <c r="N219">
        <v>460.40897899999999</v>
      </c>
      <c r="Q219">
        <v>2000</v>
      </c>
      <c r="R219">
        <v>2009</v>
      </c>
      <c r="S219">
        <v>4</v>
      </c>
      <c r="T219">
        <v>-0.394345</v>
      </c>
      <c r="U219">
        <v>-0.394345</v>
      </c>
      <c r="X219" t="s">
        <v>182</v>
      </c>
    </row>
    <row r="220" spans="1:24">
      <c r="A220" t="s">
        <v>94</v>
      </c>
      <c r="B220" t="s">
        <v>172</v>
      </c>
      <c r="C220">
        <v>2009</v>
      </c>
      <c r="D220" t="s">
        <v>57</v>
      </c>
      <c r="E220">
        <v>0.43933</v>
      </c>
      <c r="F220">
        <v>2.9735000000000001E-2</v>
      </c>
      <c r="G220" t="s">
        <v>174</v>
      </c>
      <c r="H220" t="s">
        <v>294</v>
      </c>
      <c r="I220">
        <v>54.958675999999997</v>
      </c>
      <c r="J220">
        <v>0.17163</v>
      </c>
      <c r="N220">
        <v>509.12566700000002</v>
      </c>
      <c r="Q220">
        <v>2000</v>
      </c>
      <c r="R220">
        <v>2009</v>
      </c>
      <c r="S220">
        <v>4</v>
      </c>
      <c r="T220">
        <v>0.29450999999999999</v>
      </c>
      <c r="U220">
        <v>0.29450999999999999</v>
      </c>
      <c r="X220" t="s">
        <v>182</v>
      </c>
    </row>
    <row r="221" spans="1:24">
      <c r="A221" t="s">
        <v>94</v>
      </c>
      <c r="B221" t="s">
        <v>172</v>
      </c>
      <c r="C221">
        <v>2009</v>
      </c>
      <c r="D221" t="s">
        <v>58</v>
      </c>
      <c r="E221">
        <v>0.54213299999999998</v>
      </c>
      <c r="F221">
        <v>5.8139999999999997E-3</v>
      </c>
      <c r="G221" t="s">
        <v>197</v>
      </c>
      <c r="H221" t="s">
        <v>294</v>
      </c>
      <c r="I221">
        <v>55.780965000000002</v>
      </c>
      <c r="J221">
        <v>9.2859999999999998E-2</v>
      </c>
      <c r="K221">
        <v>-1.02321</v>
      </c>
      <c r="L221">
        <v>1.02321</v>
      </c>
      <c r="N221">
        <v>411.85280699999998</v>
      </c>
      <c r="O221">
        <v>593.71774100000005</v>
      </c>
      <c r="Q221">
        <v>2000</v>
      </c>
      <c r="R221">
        <v>2009</v>
      </c>
      <c r="S221">
        <v>4</v>
      </c>
      <c r="T221">
        <v>-0.124321</v>
      </c>
      <c r="U221">
        <v>-1.0442979999999999</v>
      </c>
      <c r="V221">
        <v>0.79565600000000003</v>
      </c>
      <c r="X221" t="s">
        <v>176</v>
      </c>
    </row>
    <row r="222" spans="1:24">
      <c r="A222" t="s">
        <v>94</v>
      </c>
      <c r="B222" t="s">
        <v>172</v>
      </c>
      <c r="C222">
        <v>2009</v>
      </c>
      <c r="D222" t="s">
        <v>59</v>
      </c>
      <c r="E222">
        <v>0.53914300000000004</v>
      </c>
      <c r="F222">
        <v>0.23404800000000001</v>
      </c>
      <c r="G222" t="s">
        <v>185</v>
      </c>
      <c r="H222" t="s">
        <v>294</v>
      </c>
      <c r="I222">
        <v>55.373418999999998</v>
      </c>
      <c r="J222">
        <v>0.22453999999999999</v>
      </c>
      <c r="N222">
        <v>513.37934800000005</v>
      </c>
      <c r="Q222">
        <v>2000</v>
      </c>
      <c r="R222">
        <v>2009</v>
      </c>
      <c r="S222">
        <v>4</v>
      </c>
      <c r="T222">
        <v>-0.144313</v>
      </c>
      <c r="U222">
        <v>-0.144313</v>
      </c>
      <c r="X222" t="s">
        <v>180</v>
      </c>
    </row>
    <row r="223" spans="1:24">
      <c r="A223" t="s">
        <v>94</v>
      </c>
      <c r="B223" t="s">
        <v>172</v>
      </c>
      <c r="C223">
        <v>2009</v>
      </c>
      <c r="D223" t="s">
        <v>60</v>
      </c>
      <c r="E223">
        <v>0.74621599999999999</v>
      </c>
      <c r="F223">
        <v>6.2934000000000004E-2</v>
      </c>
      <c r="G223" t="s">
        <v>216</v>
      </c>
      <c r="H223" t="s">
        <v>294</v>
      </c>
      <c r="I223">
        <v>73.459344999999999</v>
      </c>
      <c r="J223">
        <v>-0.88793</v>
      </c>
      <c r="N223">
        <v>424.05204400000002</v>
      </c>
      <c r="Q223">
        <v>2000</v>
      </c>
      <c r="R223">
        <v>2009</v>
      </c>
      <c r="S223">
        <v>4</v>
      </c>
      <c r="T223">
        <v>-1.0065360000000001</v>
      </c>
      <c r="U223">
        <v>-1.0065360000000001</v>
      </c>
      <c r="X223" t="s">
        <v>176</v>
      </c>
    </row>
    <row r="224" spans="1:24">
      <c r="A224" t="s">
        <v>94</v>
      </c>
      <c r="B224" t="s">
        <v>172</v>
      </c>
      <c r="C224">
        <v>2009</v>
      </c>
      <c r="D224" t="s">
        <v>317</v>
      </c>
      <c r="E224">
        <v>0.61868000000000001</v>
      </c>
      <c r="F224">
        <v>3.4389999999999997E-2</v>
      </c>
      <c r="G224" t="s">
        <v>218</v>
      </c>
      <c r="H224" t="s">
        <v>318</v>
      </c>
      <c r="I224">
        <v>68.353194000000002</v>
      </c>
      <c r="J224">
        <v>-0.37746000000000002</v>
      </c>
      <c r="N224">
        <v>465.06394999999998</v>
      </c>
      <c r="Q224">
        <v>2000</v>
      </c>
      <c r="R224">
        <v>2009</v>
      </c>
      <c r="S224">
        <v>2</v>
      </c>
      <c r="T224">
        <v>-0.46809099999999998</v>
      </c>
      <c r="U224">
        <v>-0.46809099999999998</v>
      </c>
      <c r="X224" t="s">
        <v>176</v>
      </c>
    </row>
    <row r="225" spans="1:24">
      <c r="A225" t="s">
        <v>94</v>
      </c>
      <c r="B225" t="s">
        <v>172</v>
      </c>
      <c r="C225">
        <v>2009</v>
      </c>
      <c r="D225" t="s">
        <v>319</v>
      </c>
      <c r="E225">
        <v>0.66813500000000003</v>
      </c>
      <c r="F225">
        <v>4.5539000000000003E-2</v>
      </c>
      <c r="G225" t="s">
        <v>218</v>
      </c>
      <c r="H225" t="s">
        <v>318</v>
      </c>
      <c r="I225">
        <v>68.012699999999995</v>
      </c>
      <c r="J225">
        <v>-0.41471999999999998</v>
      </c>
      <c r="N225">
        <v>462.014141</v>
      </c>
      <c r="Q225">
        <v>2000</v>
      </c>
      <c r="R225">
        <v>2009</v>
      </c>
      <c r="S225">
        <v>2</v>
      </c>
      <c r="T225">
        <v>-0.57481800000000005</v>
      </c>
      <c r="U225">
        <v>-0.57481800000000005</v>
      </c>
      <c r="X225" t="s">
        <v>182</v>
      </c>
    </row>
    <row r="226" spans="1:24">
      <c r="A226" t="s">
        <v>94</v>
      </c>
      <c r="B226" t="s">
        <v>172</v>
      </c>
      <c r="C226">
        <v>2009</v>
      </c>
      <c r="D226" t="s">
        <v>323</v>
      </c>
      <c r="E226">
        <v>0.76391799999999999</v>
      </c>
      <c r="F226">
        <v>1.8223E-2</v>
      </c>
      <c r="G226" t="s">
        <v>174</v>
      </c>
      <c r="H226" t="s">
        <v>324</v>
      </c>
      <c r="I226">
        <v>73.028205999999997</v>
      </c>
      <c r="J226">
        <v>-0.75710999999999995</v>
      </c>
      <c r="N226">
        <v>434.56585899999999</v>
      </c>
      <c r="Q226">
        <v>2009</v>
      </c>
      <c r="R226">
        <v>2009</v>
      </c>
      <c r="S226">
        <v>1</v>
      </c>
      <c r="T226">
        <v>-0.96684499999999995</v>
      </c>
      <c r="U226">
        <v>-0.96684499999999995</v>
      </c>
      <c r="X226" t="s">
        <v>182</v>
      </c>
    </row>
    <row r="227" spans="1:24">
      <c r="A227" t="s">
        <v>94</v>
      </c>
      <c r="B227" t="s">
        <v>172</v>
      </c>
      <c r="C227">
        <v>2009</v>
      </c>
      <c r="D227" t="s">
        <v>325</v>
      </c>
      <c r="E227">
        <v>0.48726999999999998</v>
      </c>
      <c r="F227">
        <v>1.3258000000000001E-2</v>
      </c>
      <c r="G227" t="s">
        <v>174</v>
      </c>
      <c r="H227" t="s">
        <v>324</v>
      </c>
      <c r="I227">
        <v>48.888832999999998</v>
      </c>
      <c r="J227">
        <v>0.65393999999999997</v>
      </c>
      <c r="N227">
        <v>547.81008799999995</v>
      </c>
      <c r="Q227">
        <v>2009</v>
      </c>
      <c r="R227">
        <v>2009</v>
      </c>
      <c r="S227">
        <v>1</v>
      </c>
      <c r="T227">
        <v>3.0162000000000001E-2</v>
      </c>
      <c r="U227">
        <v>3.0162000000000001E-2</v>
      </c>
      <c r="X227" t="s">
        <v>182</v>
      </c>
    </row>
    <row r="228" spans="1:24">
      <c r="A228" t="s">
        <v>94</v>
      </c>
      <c r="B228" t="s">
        <v>172</v>
      </c>
      <c r="C228">
        <v>2009</v>
      </c>
      <c r="D228" t="s">
        <v>326</v>
      </c>
      <c r="E228">
        <v>0.26922699999999999</v>
      </c>
      <c r="F228">
        <v>8.541E-3</v>
      </c>
      <c r="G228" t="s">
        <v>197</v>
      </c>
      <c r="H228" t="s">
        <v>324</v>
      </c>
      <c r="I228">
        <v>33.946195000000003</v>
      </c>
      <c r="J228">
        <v>1.43638</v>
      </c>
      <c r="N228">
        <v>610.65220699999998</v>
      </c>
      <c r="Q228">
        <v>2009</v>
      </c>
      <c r="R228">
        <v>2009</v>
      </c>
      <c r="S228">
        <v>1</v>
      </c>
      <c r="T228">
        <v>1.075674</v>
      </c>
      <c r="U228">
        <v>1.075674</v>
      </c>
      <c r="X228" t="s">
        <v>182</v>
      </c>
    </row>
    <row r="229" spans="1:24">
      <c r="A229" t="s">
        <v>94</v>
      </c>
      <c r="B229" t="s">
        <v>172</v>
      </c>
      <c r="C229">
        <v>2009</v>
      </c>
      <c r="D229" t="s">
        <v>327</v>
      </c>
      <c r="E229">
        <v>0.43564799999999998</v>
      </c>
      <c r="F229">
        <v>0.23024900000000001</v>
      </c>
      <c r="G229" t="s">
        <v>185</v>
      </c>
      <c r="H229" t="s">
        <v>324</v>
      </c>
      <c r="I229">
        <v>43.324083999999999</v>
      </c>
      <c r="J229">
        <v>0.93976000000000004</v>
      </c>
      <c r="N229">
        <v>570.68365600000004</v>
      </c>
      <c r="Q229">
        <v>2009</v>
      </c>
      <c r="R229">
        <v>2009</v>
      </c>
      <c r="S229">
        <v>1</v>
      </c>
      <c r="T229">
        <v>0.197073</v>
      </c>
      <c r="U229">
        <v>0.197073</v>
      </c>
      <c r="X229" t="s">
        <v>328</v>
      </c>
    </row>
    <row r="230" spans="1:24">
      <c r="A230" t="s">
        <v>94</v>
      </c>
      <c r="B230" t="s">
        <v>172</v>
      </c>
      <c r="C230">
        <v>2009</v>
      </c>
      <c r="D230" t="s">
        <v>329</v>
      </c>
      <c r="E230">
        <v>0.36698900000000001</v>
      </c>
      <c r="F230">
        <v>0.247196</v>
      </c>
      <c r="G230" t="s">
        <v>185</v>
      </c>
      <c r="H230" t="s">
        <v>324</v>
      </c>
      <c r="I230">
        <v>37.719619999999999</v>
      </c>
      <c r="J230">
        <v>1.18936</v>
      </c>
      <c r="N230">
        <v>590.74819000000002</v>
      </c>
      <c r="Q230">
        <v>2009</v>
      </c>
      <c r="R230">
        <v>2009</v>
      </c>
      <c r="S230">
        <v>1</v>
      </c>
      <c r="T230">
        <v>0.44045099999999998</v>
      </c>
      <c r="U230">
        <v>0.44045099999999998</v>
      </c>
      <c r="X230" t="s">
        <v>328</v>
      </c>
    </row>
    <row r="231" spans="1:24">
      <c r="A231" t="s">
        <v>94</v>
      </c>
      <c r="B231" t="s">
        <v>172</v>
      </c>
      <c r="C231">
        <v>2009</v>
      </c>
      <c r="D231" t="s">
        <v>330</v>
      </c>
      <c r="E231">
        <v>0.65345299999999995</v>
      </c>
      <c r="F231">
        <v>6.4270999999999995E-2</v>
      </c>
      <c r="G231" t="s">
        <v>185</v>
      </c>
      <c r="H231" t="s">
        <v>331</v>
      </c>
      <c r="I231">
        <v>66.547869000000006</v>
      </c>
      <c r="J231">
        <v>-0.33889000000000002</v>
      </c>
      <c r="N231">
        <v>468.11376000000001</v>
      </c>
      <c r="Q231">
        <v>2009</v>
      </c>
      <c r="R231">
        <v>2009</v>
      </c>
      <c r="S231">
        <v>1</v>
      </c>
      <c r="T231">
        <v>-0.66022400000000003</v>
      </c>
      <c r="U231">
        <v>-0.66022400000000003</v>
      </c>
      <c r="X231" t="s">
        <v>182</v>
      </c>
    </row>
    <row r="232" spans="1:24">
      <c r="A232" t="s">
        <v>94</v>
      </c>
      <c r="B232" t="s">
        <v>172</v>
      </c>
      <c r="C232">
        <v>2009</v>
      </c>
      <c r="D232" t="s">
        <v>332</v>
      </c>
      <c r="E232">
        <v>0.369311</v>
      </c>
      <c r="F232">
        <v>0.147281</v>
      </c>
      <c r="G232" t="s">
        <v>185</v>
      </c>
      <c r="H232" t="s">
        <v>331</v>
      </c>
      <c r="I232">
        <v>32.471967999999997</v>
      </c>
      <c r="J232">
        <v>1.42615</v>
      </c>
      <c r="N232">
        <v>609.76936799999999</v>
      </c>
      <c r="Q232">
        <v>2009</v>
      </c>
      <c r="R232">
        <v>2009</v>
      </c>
      <c r="S232">
        <v>1</v>
      </c>
      <c r="T232">
        <v>0.55310599999999999</v>
      </c>
      <c r="U232">
        <v>0.55310599999999999</v>
      </c>
      <c r="X232" t="s">
        <v>182</v>
      </c>
    </row>
    <row r="233" spans="1:24">
      <c r="A233" t="s">
        <v>94</v>
      </c>
      <c r="B233" t="s">
        <v>172</v>
      </c>
      <c r="C233">
        <v>2009</v>
      </c>
      <c r="D233" t="s">
        <v>333</v>
      </c>
      <c r="E233">
        <v>0.80892900000000001</v>
      </c>
      <c r="F233">
        <v>6.0520999999999998E-2</v>
      </c>
      <c r="G233" t="s">
        <v>185</v>
      </c>
      <c r="H233" t="s">
        <v>331</v>
      </c>
      <c r="I233">
        <v>73.437959000000006</v>
      </c>
      <c r="J233">
        <v>-0.76266999999999996</v>
      </c>
      <c r="N233">
        <v>434.08431000000002</v>
      </c>
      <c r="Q233">
        <v>2009</v>
      </c>
      <c r="R233">
        <v>2009</v>
      </c>
      <c r="S233">
        <v>1</v>
      </c>
      <c r="T233">
        <v>-1.2526010000000001</v>
      </c>
      <c r="U233">
        <v>-1.2526010000000001</v>
      </c>
      <c r="X233" t="s">
        <v>182</v>
      </c>
    </row>
    <row r="234" spans="1:24">
      <c r="A234" t="s">
        <v>94</v>
      </c>
      <c r="B234" t="s">
        <v>172</v>
      </c>
      <c r="C234">
        <v>2009</v>
      </c>
      <c r="D234" t="s">
        <v>334</v>
      </c>
      <c r="E234">
        <v>0.90529599999999999</v>
      </c>
      <c r="F234">
        <v>1.4295E-2</v>
      </c>
      <c r="G234" t="s">
        <v>174</v>
      </c>
      <c r="H234" t="s">
        <v>335</v>
      </c>
      <c r="I234">
        <v>84.958883999999998</v>
      </c>
      <c r="J234">
        <v>-1.6497999999999999</v>
      </c>
      <c r="N234">
        <v>362.97560299999998</v>
      </c>
      <c r="Q234">
        <v>2009</v>
      </c>
      <c r="R234">
        <v>2009</v>
      </c>
      <c r="S234">
        <v>1</v>
      </c>
      <c r="T234">
        <v>-2.1537069999999998</v>
      </c>
      <c r="U234">
        <v>-2.1537069999999998</v>
      </c>
      <c r="X234" t="s">
        <v>176</v>
      </c>
    </row>
    <row r="235" spans="1:24">
      <c r="A235" t="s">
        <v>94</v>
      </c>
      <c r="B235" t="s">
        <v>172</v>
      </c>
      <c r="C235">
        <v>2009</v>
      </c>
      <c r="D235" t="s">
        <v>336</v>
      </c>
      <c r="E235">
        <v>0.53290800000000005</v>
      </c>
      <c r="F235">
        <v>1.8541999999999999E-2</v>
      </c>
      <c r="G235" t="s">
        <v>174</v>
      </c>
      <c r="H235" t="s">
        <v>335</v>
      </c>
      <c r="I235">
        <v>57.967204000000002</v>
      </c>
      <c r="J235">
        <v>0.11083</v>
      </c>
      <c r="N235">
        <v>504.22991999999999</v>
      </c>
      <c r="Q235">
        <v>2009</v>
      </c>
      <c r="R235">
        <v>2009</v>
      </c>
      <c r="S235">
        <v>1</v>
      </c>
      <c r="T235">
        <v>-0.172822</v>
      </c>
      <c r="U235">
        <v>-0.172822</v>
      </c>
      <c r="X235" t="s">
        <v>182</v>
      </c>
    </row>
    <row r="236" spans="1:24">
      <c r="A236" t="s">
        <v>94</v>
      </c>
      <c r="B236" t="s">
        <v>172</v>
      </c>
      <c r="C236">
        <v>2009</v>
      </c>
      <c r="D236" t="s">
        <v>337</v>
      </c>
      <c r="E236">
        <v>0.39083299999999999</v>
      </c>
      <c r="F236">
        <v>1.8051999999999999E-2</v>
      </c>
      <c r="G236" t="s">
        <v>197</v>
      </c>
      <c r="H236" t="s">
        <v>335</v>
      </c>
      <c r="I236">
        <v>37.961765</v>
      </c>
      <c r="J236">
        <v>1.1136699999999999</v>
      </c>
      <c r="N236">
        <v>584.64857099999995</v>
      </c>
      <c r="Q236">
        <v>2009</v>
      </c>
      <c r="R236">
        <v>2009</v>
      </c>
      <c r="S236">
        <v>1</v>
      </c>
      <c r="T236">
        <v>0.75106099999999998</v>
      </c>
      <c r="U236">
        <v>0.75106099999999998</v>
      </c>
      <c r="X236" t="s">
        <v>182</v>
      </c>
    </row>
    <row r="237" spans="1:24">
      <c r="A237" t="s">
        <v>94</v>
      </c>
      <c r="B237" t="s">
        <v>172</v>
      </c>
      <c r="C237">
        <v>2009</v>
      </c>
      <c r="D237" t="s">
        <v>338</v>
      </c>
      <c r="E237">
        <v>0.48647400000000002</v>
      </c>
      <c r="F237">
        <v>0.24978400000000001</v>
      </c>
      <c r="G237" t="s">
        <v>185</v>
      </c>
      <c r="H237" t="s">
        <v>335</v>
      </c>
      <c r="I237">
        <v>37.749333999999998</v>
      </c>
      <c r="J237">
        <v>1.05243</v>
      </c>
      <c r="N237">
        <v>579.83308299999999</v>
      </c>
      <c r="Q237">
        <v>2009</v>
      </c>
      <c r="R237">
        <v>2009</v>
      </c>
      <c r="S237">
        <v>1</v>
      </c>
      <c r="T237">
        <v>9.0089999999999996E-3</v>
      </c>
      <c r="U237">
        <v>9.0089999999999996E-3</v>
      </c>
      <c r="X237" t="s">
        <v>182</v>
      </c>
    </row>
    <row r="238" spans="1:24">
      <c r="A238" t="s">
        <v>94</v>
      </c>
      <c r="B238" t="s">
        <v>172</v>
      </c>
      <c r="C238">
        <v>2009</v>
      </c>
      <c r="D238" t="s">
        <v>339</v>
      </c>
      <c r="E238">
        <v>0.46667199999999998</v>
      </c>
      <c r="F238">
        <v>7.2989999999999999E-3</v>
      </c>
      <c r="G238" t="s">
        <v>174</v>
      </c>
      <c r="H238" t="s">
        <v>340</v>
      </c>
      <c r="I238">
        <v>45.562896000000002</v>
      </c>
      <c r="J238">
        <v>0.81713999999999998</v>
      </c>
      <c r="N238">
        <v>560.89216399999998</v>
      </c>
      <c r="Q238">
        <v>2009</v>
      </c>
      <c r="R238">
        <v>2009</v>
      </c>
      <c r="S238">
        <v>1</v>
      </c>
      <c r="T238">
        <v>0.15364800000000001</v>
      </c>
      <c r="U238">
        <v>0.15364800000000001</v>
      </c>
      <c r="X238" t="s">
        <v>182</v>
      </c>
    </row>
    <row r="239" spans="1:24">
      <c r="A239" t="s">
        <v>94</v>
      </c>
      <c r="B239" t="s">
        <v>172</v>
      </c>
      <c r="C239">
        <v>2009</v>
      </c>
      <c r="D239" t="s">
        <v>341</v>
      </c>
      <c r="E239">
        <v>0.59756799999999999</v>
      </c>
      <c r="F239">
        <v>0.187276</v>
      </c>
      <c r="G239" t="s">
        <v>185</v>
      </c>
      <c r="H239" t="s">
        <v>340</v>
      </c>
      <c r="I239">
        <v>54.909309999999998</v>
      </c>
      <c r="J239">
        <v>0.37946000000000002</v>
      </c>
      <c r="N239">
        <v>525.73910000000001</v>
      </c>
      <c r="Q239">
        <v>2009</v>
      </c>
      <c r="R239">
        <v>2009</v>
      </c>
      <c r="S239">
        <v>1</v>
      </c>
      <c r="T239">
        <v>-0.26461299999999999</v>
      </c>
      <c r="U239">
        <v>-0.26461299999999999</v>
      </c>
      <c r="X239" t="s">
        <v>328</v>
      </c>
    </row>
    <row r="240" spans="1:24">
      <c r="A240" t="s">
        <v>94</v>
      </c>
      <c r="B240" t="s">
        <v>172</v>
      </c>
      <c r="C240">
        <v>2009</v>
      </c>
      <c r="D240" t="s">
        <v>342</v>
      </c>
      <c r="E240">
        <v>0.70559899999999998</v>
      </c>
      <c r="F240">
        <v>8.7500000000000008E-3</v>
      </c>
      <c r="G240" t="s">
        <v>174</v>
      </c>
      <c r="H240" t="s">
        <v>340</v>
      </c>
      <c r="I240">
        <v>63.292563999999999</v>
      </c>
      <c r="J240">
        <v>-9.1740000000000002E-2</v>
      </c>
      <c r="N240">
        <v>487.93751900000001</v>
      </c>
      <c r="Q240">
        <v>2009</v>
      </c>
      <c r="R240">
        <v>2009</v>
      </c>
      <c r="S240">
        <v>1</v>
      </c>
      <c r="T240">
        <v>-0.79168499999999997</v>
      </c>
      <c r="U240">
        <v>-0.79168499999999997</v>
      </c>
      <c r="X240" t="s">
        <v>182</v>
      </c>
    </row>
    <row r="241" spans="1:24">
      <c r="A241" t="s">
        <v>94</v>
      </c>
      <c r="B241" t="s">
        <v>172</v>
      </c>
      <c r="C241">
        <v>2009</v>
      </c>
      <c r="D241" t="s">
        <v>343</v>
      </c>
      <c r="E241">
        <v>0.29843500000000001</v>
      </c>
      <c r="F241">
        <v>1.0496E-2</v>
      </c>
      <c r="G241" t="s">
        <v>174</v>
      </c>
      <c r="H241" t="s">
        <v>340</v>
      </c>
      <c r="I241">
        <v>35.610373000000003</v>
      </c>
      <c r="J241">
        <v>1.35534</v>
      </c>
      <c r="N241">
        <v>604.07104000000004</v>
      </c>
      <c r="Q241">
        <v>2009</v>
      </c>
      <c r="R241">
        <v>2009</v>
      </c>
      <c r="S241">
        <v>1</v>
      </c>
      <c r="T241">
        <v>1.2979810000000001</v>
      </c>
      <c r="U241">
        <v>1.2979810000000001</v>
      </c>
      <c r="X241" t="s">
        <v>328</v>
      </c>
    </row>
    <row r="242" spans="1:24">
      <c r="A242" t="s">
        <v>94</v>
      </c>
      <c r="B242" t="s">
        <v>172</v>
      </c>
      <c r="C242">
        <v>2009</v>
      </c>
      <c r="D242" t="s">
        <v>344</v>
      </c>
      <c r="E242">
        <v>0.76060099999999997</v>
      </c>
      <c r="F242">
        <v>2.9912999999999999E-2</v>
      </c>
      <c r="G242" t="s">
        <v>216</v>
      </c>
      <c r="H242" t="s">
        <v>345</v>
      </c>
      <c r="I242">
        <v>82.996022999999994</v>
      </c>
      <c r="J242">
        <v>-1.58342</v>
      </c>
      <c r="N242">
        <v>368.27264000000002</v>
      </c>
      <c r="Q242">
        <v>2009</v>
      </c>
      <c r="R242">
        <v>2009</v>
      </c>
      <c r="S242">
        <v>1</v>
      </c>
      <c r="T242">
        <v>-1.1355580000000001</v>
      </c>
      <c r="U242">
        <v>-1.1355580000000001</v>
      </c>
      <c r="X242" t="s">
        <v>176</v>
      </c>
    </row>
    <row r="243" spans="1:24">
      <c r="A243" t="s">
        <v>94</v>
      </c>
      <c r="B243" t="s">
        <v>172</v>
      </c>
      <c r="C243">
        <v>2009</v>
      </c>
      <c r="D243" t="s">
        <v>346</v>
      </c>
      <c r="E243">
        <v>0.47858200000000001</v>
      </c>
      <c r="F243">
        <v>4.3348999999999999E-2</v>
      </c>
      <c r="G243" t="s">
        <v>185</v>
      </c>
      <c r="H243" t="s">
        <v>345</v>
      </c>
      <c r="I243">
        <v>45.222285999999997</v>
      </c>
      <c r="J243">
        <v>0.76822000000000001</v>
      </c>
      <c r="N243">
        <v>557.03977299999997</v>
      </c>
      <c r="Q243">
        <v>2009</v>
      </c>
      <c r="R243">
        <v>2009</v>
      </c>
      <c r="S243">
        <v>1</v>
      </c>
      <c r="T243">
        <v>9.0957999999999997E-2</v>
      </c>
      <c r="U243">
        <v>9.0957999999999997E-2</v>
      </c>
      <c r="X243" t="s">
        <v>328</v>
      </c>
    </row>
    <row r="244" spans="1:24">
      <c r="A244" t="s">
        <v>94</v>
      </c>
      <c r="B244" t="s">
        <v>172</v>
      </c>
      <c r="C244">
        <v>2009</v>
      </c>
      <c r="D244" t="s">
        <v>347</v>
      </c>
      <c r="E244">
        <v>0.788551</v>
      </c>
      <c r="F244">
        <v>3.7297999999999998E-2</v>
      </c>
      <c r="G244" t="s">
        <v>218</v>
      </c>
      <c r="H244" t="s">
        <v>345</v>
      </c>
      <c r="I244">
        <v>76.598140000000001</v>
      </c>
      <c r="J244">
        <v>-1.03685</v>
      </c>
      <c r="N244">
        <v>412.09358099999997</v>
      </c>
      <c r="Q244">
        <v>2009</v>
      </c>
      <c r="R244">
        <v>2009</v>
      </c>
      <c r="S244">
        <v>1</v>
      </c>
      <c r="T244">
        <v>-1.735331</v>
      </c>
      <c r="U244">
        <v>-1.735331</v>
      </c>
      <c r="X244" t="s">
        <v>176</v>
      </c>
    </row>
    <row r="245" spans="1:24">
      <c r="A245" t="s">
        <v>94</v>
      </c>
      <c r="B245" t="s">
        <v>172</v>
      </c>
      <c r="C245">
        <v>2009</v>
      </c>
      <c r="D245" t="s">
        <v>348</v>
      </c>
      <c r="E245">
        <v>0.72969399999999995</v>
      </c>
      <c r="F245">
        <v>0.10989500000000001</v>
      </c>
      <c r="G245" t="s">
        <v>185</v>
      </c>
      <c r="H245" t="s">
        <v>345</v>
      </c>
      <c r="I245">
        <v>70.879795999999999</v>
      </c>
      <c r="J245">
        <v>-0.35422999999999999</v>
      </c>
      <c r="K245">
        <v>2.23949</v>
      </c>
      <c r="L245">
        <v>-2.23949</v>
      </c>
      <c r="N245">
        <v>462.656206</v>
      </c>
      <c r="O245">
        <v>471.163569</v>
      </c>
      <c r="Q245">
        <v>2009</v>
      </c>
      <c r="R245">
        <v>2009</v>
      </c>
      <c r="S245">
        <v>1</v>
      </c>
      <c r="T245">
        <v>-0.50153499999999995</v>
      </c>
      <c r="U245">
        <v>1.525374</v>
      </c>
      <c r="V245">
        <v>-2.5284450000000001</v>
      </c>
      <c r="X245" t="s">
        <v>182</v>
      </c>
    </row>
    <row r="246" spans="1:24">
      <c r="A246" t="s">
        <v>94</v>
      </c>
      <c r="B246" t="s">
        <v>172</v>
      </c>
      <c r="C246">
        <v>2009</v>
      </c>
      <c r="D246" t="s">
        <v>349</v>
      </c>
      <c r="E246">
        <v>0.43762699999999999</v>
      </c>
      <c r="F246">
        <v>2.2728999999999999E-2</v>
      </c>
      <c r="G246" t="s">
        <v>197</v>
      </c>
      <c r="H246" t="s">
        <v>350</v>
      </c>
      <c r="I246">
        <v>42.409103000000002</v>
      </c>
      <c r="J246">
        <v>0.95806999999999998</v>
      </c>
      <c r="N246">
        <v>572.20856100000003</v>
      </c>
      <c r="Q246">
        <v>2009</v>
      </c>
      <c r="R246">
        <v>2009</v>
      </c>
      <c r="S246">
        <v>1</v>
      </c>
      <c r="T246">
        <v>0.306537</v>
      </c>
      <c r="U246">
        <v>0.306537</v>
      </c>
      <c r="X246" t="s">
        <v>182</v>
      </c>
    </row>
    <row r="247" spans="1:24">
      <c r="A247" t="s">
        <v>94</v>
      </c>
      <c r="B247" t="s">
        <v>172</v>
      </c>
      <c r="C247">
        <v>2009</v>
      </c>
      <c r="D247" t="s">
        <v>351</v>
      </c>
      <c r="E247">
        <v>0.61070500000000005</v>
      </c>
      <c r="F247">
        <v>4.2305000000000002E-2</v>
      </c>
      <c r="G247" t="s">
        <v>174</v>
      </c>
      <c r="H247" t="s">
        <v>350</v>
      </c>
      <c r="I247">
        <v>66.591477999999995</v>
      </c>
      <c r="J247">
        <v>-0.32479999999999998</v>
      </c>
      <c r="N247">
        <v>469.23737299999999</v>
      </c>
      <c r="Q247">
        <v>2009</v>
      </c>
      <c r="R247">
        <v>2009</v>
      </c>
      <c r="S247">
        <v>1</v>
      </c>
      <c r="T247">
        <v>-0.58988600000000002</v>
      </c>
      <c r="U247">
        <v>-0.58988600000000002</v>
      </c>
      <c r="X247" t="s">
        <v>328</v>
      </c>
    </row>
    <row r="248" spans="1:24">
      <c r="A248" t="s">
        <v>94</v>
      </c>
      <c r="B248" t="s">
        <v>172</v>
      </c>
      <c r="C248">
        <v>2009</v>
      </c>
      <c r="D248" t="s">
        <v>352</v>
      </c>
      <c r="E248">
        <v>0.78803800000000002</v>
      </c>
      <c r="F248">
        <v>3.9059999999999997E-2</v>
      </c>
      <c r="G248" t="s">
        <v>174</v>
      </c>
      <c r="H248" t="s">
        <v>350</v>
      </c>
      <c r="I248">
        <v>75.946772999999993</v>
      </c>
      <c r="J248">
        <v>-0.91213999999999995</v>
      </c>
      <c r="N248">
        <v>422.12584800000002</v>
      </c>
      <c r="Q248">
        <v>2009</v>
      </c>
      <c r="R248">
        <v>2009</v>
      </c>
      <c r="S248">
        <v>1</v>
      </c>
      <c r="T248">
        <v>-1.143561</v>
      </c>
      <c r="U248">
        <v>-1.143561</v>
      </c>
      <c r="X248" t="s">
        <v>328</v>
      </c>
    </row>
    <row r="249" spans="1:24">
      <c r="A249" t="s">
        <v>94</v>
      </c>
      <c r="B249" t="s">
        <v>172</v>
      </c>
      <c r="C249">
        <v>2009</v>
      </c>
      <c r="D249" t="s">
        <v>353</v>
      </c>
      <c r="E249">
        <v>0.88477300000000003</v>
      </c>
      <c r="F249">
        <v>4.3131000000000003E-2</v>
      </c>
      <c r="G249" t="s">
        <v>218</v>
      </c>
      <c r="H249" t="s">
        <v>354</v>
      </c>
      <c r="I249">
        <v>85.757703000000006</v>
      </c>
      <c r="J249">
        <v>-1.5717000000000001</v>
      </c>
      <c r="N249">
        <v>369.15547900000001</v>
      </c>
      <c r="Q249">
        <v>2009</v>
      </c>
      <c r="R249">
        <v>2009</v>
      </c>
      <c r="S249">
        <v>1</v>
      </c>
      <c r="T249">
        <v>-1.5365580000000001</v>
      </c>
      <c r="U249">
        <v>-1.5365580000000001</v>
      </c>
      <c r="X249" t="s">
        <v>182</v>
      </c>
    </row>
    <row r="250" spans="1:24">
      <c r="A250" t="s">
        <v>94</v>
      </c>
      <c r="B250" t="s">
        <v>172</v>
      </c>
      <c r="C250">
        <v>2009</v>
      </c>
      <c r="D250" t="s">
        <v>355</v>
      </c>
      <c r="E250">
        <v>0.79777900000000002</v>
      </c>
      <c r="F250">
        <v>2.9818000000000001E-2</v>
      </c>
      <c r="G250" t="s">
        <v>185</v>
      </c>
      <c r="H250" t="s">
        <v>354</v>
      </c>
      <c r="I250">
        <v>73.416285000000002</v>
      </c>
      <c r="J250">
        <v>-0.65983000000000003</v>
      </c>
      <c r="N250">
        <v>442.35089799999997</v>
      </c>
      <c r="Q250">
        <v>2009</v>
      </c>
      <c r="R250">
        <v>2009</v>
      </c>
      <c r="S250">
        <v>1</v>
      </c>
      <c r="T250">
        <v>-1.0459879999999999</v>
      </c>
      <c r="U250">
        <v>-1.0459879999999999</v>
      </c>
      <c r="X250" t="s">
        <v>328</v>
      </c>
    </row>
    <row r="251" spans="1:24">
      <c r="A251" t="s">
        <v>94</v>
      </c>
      <c r="B251" t="s">
        <v>172</v>
      </c>
      <c r="C251">
        <v>2009</v>
      </c>
      <c r="D251" t="s">
        <v>356</v>
      </c>
      <c r="E251">
        <v>0.44851999999999997</v>
      </c>
      <c r="F251">
        <v>3.1674000000000001E-2</v>
      </c>
      <c r="G251" t="s">
        <v>174</v>
      </c>
      <c r="H251" t="s">
        <v>357</v>
      </c>
      <c r="I251">
        <v>52.177796000000001</v>
      </c>
      <c r="J251">
        <v>0.33495999999999998</v>
      </c>
      <c r="N251">
        <v>522.20774200000005</v>
      </c>
      <c r="Q251">
        <v>2009</v>
      </c>
      <c r="R251">
        <v>2009</v>
      </c>
      <c r="S251">
        <v>1</v>
      </c>
      <c r="T251">
        <v>0.28508499999999998</v>
      </c>
      <c r="U251">
        <v>0.28508499999999998</v>
      </c>
      <c r="X251" t="s">
        <v>182</v>
      </c>
    </row>
    <row r="252" spans="1:24">
      <c r="A252" t="s">
        <v>94</v>
      </c>
      <c r="B252" t="s">
        <v>172</v>
      </c>
      <c r="C252">
        <v>2009</v>
      </c>
      <c r="D252" t="s">
        <v>358</v>
      </c>
      <c r="E252">
        <v>0.51434199999999997</v>
      </c>
      <c r="F252">
        <v>2.0188000000000001E-2</v>
      </c>
      <c r="G252" t="s">
        <v>174</v>
      </c>
      <c r="H252" t="s">
        <v>357</v>
      </c>
      <c r="I252">
        <v>52.747179000000003</v>
      </c>
      <c r="J252">
        <v>0.33344000000000001</v>
      </c>
      <c r="N252">
        <v>522.04722600000002</v>
      </c>
      <c r="Q252">
        <v>2009</v>
      </c>
      <c r="R252">
        <v>2009</v>
      </c>
      <c r="S252">
        <v>1</v>
      </c>
      <c r="T252">
        <v>-9.1079999999999994E-2</v>
      </c>
      <c r="U252">
        <v>-9.1079999999999994E-2</v>
      </c>
      <c r="X252" t="s">
        <v>182</v>
      </c>
    </row>
    <row r="253" spans="1:24">
      <c r="A253" t="s">
        <v>94</v>
      </c>
      <c r="B253" t="s">
        <v>172</v>
      </c>
      <c r="C253">
        <v>2009</v>
      </c>
      <c r="D253" t="s">
        <v>359</v>
      </c>
      <c r="E253">
        <v>0.16802900000000001</v>
      </c>
      <c r="F253">
        <v>0.18850600000000001</v>
      </c>
      <c r="G253" t="s">
        <v>185</v>
      </c>
      <c r="H253" t="s">
        <v>357</v>
      </c>
      <c r="I253">
        <v>17.006603999999999</v>
      </c>
      <c r="J253">
        <v>2.4826700000000002</v>
      </c>
      <c r="N253">
        <v>694.52195800000004</v>
      </c>
      <c r="Q253">
        <v>2009</v>
      </c>
      <c r="R253">
        <v>2009</v>
      </c>
      <c r="S253">
        <v>1</v>
      </c>
      <c r="T253">
        <v>1.81423</v>
      </c>
      <c r="U253">
        <v>1.81423</v>
      </c>
      <c r="X253" t="s">
        <v>182</v>
      </c>
    </row>
    <row r="254" spans="1:24">
      <c r="A254" t="s">
        <v>94</v>
      </c>
      <c r="B254" t="s">
        <v>172</v>
      </c>
      <c r="C254">
        <v>2009</v>
      </c>
      <c r="D254" t="s">
        <v>360</v>
      </c>
      <c r="E254">
        <v>0.82254099999999997</v>
      </c>
      <c r="F254">
        <v>6.0521999999999999E-2</v>
      </c>
      <c r="G254" t="s">
        <v>185</v>
      </c>
      <c r="H254" t="s">
        <v>361</v>
      </c>
      <c r="I254">
        <v>70.633848</v>
      </c>
      <c r="J254">
        <v>-0.50094000000000005</v>
      </c>
      <c r="N254">
        <v>455.111942</v>
      </c>
      <c r="Q254">
        <v>2009</v>
      </c>
      <c r="R254">
        <v>2009</v>
      </c>
      <c r="S254">
        <v>1</v>
      </c>
      <c r="T254">
        <v>-1.3792690000000001</v>
      </c>
      <c r="U254">
        <v>-1.3792690000000001</v>
      </c>
      <c r="X254" t="s">
        <v>176</v>
      </c>
    </row>
    <row r="255" spans="1:24">
      <c r="A255" t="s">
        <v>94</v>
      </c>
      <c r="B255" t="s">
        <v>172</v>
      </c>
      <c r="C255">
        <v>2009</v>
      </c>
      <c r="D255" t="s">
        <v>362</v>
      </c>
      <c r="E255">
        <v>0.78773599999999999</v>
      </c>
      <c r="F255">
        <v>0.123545</v>
      </c>
      <c r="G255" t="s">
        <v>185</v>
      </c>
      <c r="H255" t="s">
        <v>361</v>
      </c>
      <c r="I255">
        <v>71.481622999999999</v>
      </c>
      <c r="J255">
        <v>-0.59214999999999995</v>
      </c>
      <c r="N255">
        <v>447.80845099999999</v>
      </c>
      <c r="Q255">
        <v>2009</v>
      </c>
      <c r="R255">
        <v>2009</v>
      </c>
      <c r="S255">
        <v>1</v>
      </c>
      <c r="T255">
        <v>-0.93628400000000001</v>
      </c>
      <c r="U255">
        <v>-0.93628400000000001</v>
      </c>
      <c r="X255" t="s">
        <v>182</v>
      </c>
    </row>
    <row r="256" spans="1:24">
      <c r="A256" t="s">
        <v>94</v>
      </c>
      <c r="B256" t="s">
        <v>172</v>
      </c>
      <c r="C256">
        <v>2009</v>
      </c>
      <c r="D256" t="s">
        <v>363</v>
      </c>
      <c r="E256">
        <v>0.27008500000000002</v>
      </c>
      <c r="F256">
        <v>0.14765600000000001</v>
      </c>
      <c r="G256" t="s">
        <v>185</v>
      </c>
      <c r="H256" t="s">
        <v>361</v>
      </c>
      <c r="I256">
        <v>35.316598999999997</v>
      </c>
      <c r="J256">
        <v>1.3447100000000001</v>
      </c>
      <c r="N256">
        <v>603.26845900000001</v>
      </c>
      <c r="Q256">
        <v>2009</v>
      </c>
      <c r="R256">
        <v>2009</v>
      </c>
      <c r="S256">
        <v>1</v>
      </c>
      <c r="T256">
        <v>0.83133599999999996</v>
      </c>
      <c r="U256">
        <v>0.83133599999999996</v>
      </c>
      <c r="X256" t="s">
        <v>328</v>
      </c>
    </row>
    <row r="257" spans="1:24">
      <c r="A257" t="s">
        <v>94</v>
      </c>
      <c r="B257" t="s">
        <v>172</v>
      </c>
      <c r="C257">
        <v>2009</v>
      </c>
      <c r="D257" t="s">
        <v>364</v>
      </c>
      <c r="E257">
        <v>0.244864</v>
      </c>
      <c r="F257">
        <v>0.401507</v>
      </c>
      <c r="G257" t="s">
        <v>185</v>
      </c>
      <c r="H257" t="s">
        <v>361</v>
      </c>
      <c r="I257">
        <v>24.652176000000001</v>
      </c>
      <c r="J257">
        <v>1.96916</v>
      </c>
      <c r="N257">
        <v>653.34953499999995</v>
      </c>
      <c r="Q257">
        <v>2009</v>
      </c>
      <c r="R257">
        <v>2009</v>
      </c>
      <c r="S257">
        <v>1</v>
      </c>
      <c r="T257">
        <v>0.85132699999999994</v>
      </c>
      <c r="U257">
        <v>0.85132699999999994</v>
      </c>
      <c r="X257" t="s">
        <v>328</v>
      </c>
    </row>
    <row r="258" spans="1:24">
      <c r="A258" t="s">
        <v>94</v>
      </c>
      <c r="B258" t="s">
        <v>172</v>
      </c>
      <c r="C258">
        <v>2009</v>
      </c>
      <c r="D258" t="s">
        <v>365</v>
      </c>
      <c r="E258">
        <v>0.30957699999999999</v>
      </c>
      <c r="F258">
        <v>4.2278000000000003E-2</v>
      </c>
      <c r="G258" t="s">
        <v>174</v>
      </c>
      <c r="H258" t="s">
        <v>361</v>
      </c>
      <c r="I258">
        <v>39.344762000000003</v>
      </c>
      <c r="J258">
        <v>1.1963200000000001</v>
      </c>
      <c r="N258">
        <v>591.30999699999995</v>
      </c>
      <c r="Q258">
        <v>2009</v>
      </c>
      <c r="R258">
        <v>2009</v>
      </c>
      <c r="S258">
        <v>1</v>
      </c>
      <c r="T258">
        <v>0.62442500000000001</v>
      </c>
      <c r="U258">
        <v>0.62442500000000001</v>
      </c>
      <c r="X258" t="s">
        <v>182</v>
      </c>
    </row>
    <row r="259" spans="1:24">
      <c r="A259" t="s">
        <v>94</v>
      </c>
      <c r="B259" t="s">
        <v>172</v>
      </c>
      <c r="C259">
        <v>2009</v>
      </c>
      <c r="D259" t="s">
        <v>366</v>
      </c>
      <c r="E259">
        <v>0.93663300000000005</v>
      </c>
      <c r="F259">
        <v>4.4995E-2</v>
      </c>
      <c r="G259" t="s">
        <v>218</v>
      </c>
      <c r="H259" t="s">
        <v>367</v>
      </c>
      <c r="I259">
        <v>92.620506000000006</v>
      </c>
      <c r="J259">
        <v>-2.4841799999999998</v>
      </c>
      <c r="N259">
        <v>295.96006</v>
      </c>
      <c r="Q259">
        <v>2009</v>
      </c>
      <c r="R259">
        <v>2009</v>
      </c>
      <c r="S259">
        <v>1</v>
      </c>
      <c r="T259">
        <v>-1.983652</v>
      </c>
      <c r="U259">
        <v>-1.983652</v>
      </c>
      <c r="X259" t="s">
        <v>176</v>
      </c>
    </row>
    <row r="260" spans="1:24">
      <c r="A260" t="s">
        <v>94</v>
      </c>
      <c r="B260" t="s">
        <v>172</v>
      </c>
      <c r="C260">
        <v>2009</v>
      </c>
      <c r="D260" t="s">
        <v>368</v>
      </c>
      <c r="E260">
        <v>0.81148799999999999</v>
      </c>
      <c r="F260">
        <v>3.2225999999999998E-2</v>
      </c>
      <c r="G260" t="s">
        <v>185</v>
      </c>
      <c r="H260" t="s">
        <v>367</v>
      </c>
      <c r="I260">
        <v>78.058076999999997</v>
      </c>
      <c r="J260">
        <v>-1.04548</v>
      </c>
      <c r="N260">
        <v>411.45151600000003</v>
      </c>
      <c r="Q260">
        <v>2009</v>
      </c>
      <c r="R260">
        <v>2009</v>
      </c>
      <c r="S260">
        <v>1</v>
      </c>
      <c r="T260">
        <v>-1.5230919999999999</v>
      </c>
      <c r="U260">
        <v>-1.5230919999999999</v>
      </c>
      <c r="X260" t="s">
        <v>328</v>
      </c>
    </row>
    <row r="261" spans="1:24">
      <c r="A261" t="s">
        <v>94</v>
      </c>
      <c r="B261" t="s">
        <v>172</v>
      </c>
      <c r="C261">
        <v>2009</v>
      </c>
      <c r="D261" t="s">
        <v>369</v>
      </c>
      <c r="E261">
        <v>0.73130799999999996</v>
      </c>
      <c r="F261">
        <v>7.554E-3</v>
      </c>
      <c r="G261" t="s">
        <v>197</v>
      </c>
      <c r="H261" t="s">
        <v>370</v>
      </c>
      <c r="I261">
        <v>66.282086000000007</v>
      </c>
      <c r="J261">
        <v>-0.25103999999999999</v>
      </c>
      <c r="N261">
        <v>475.17647499999998</v>
      </c>
      <c r="Q261">
        <v>2009</v>
      </c>
      <c r="R261">
        <v>2009</v>
      </c>
      <c r="S261">
        <v>1</v>
      </c>
      <c r="T261">
        <v>-0.93551099999999998</v>
      </c>
      <c r="U261">
        <v>-0.93551099999999998</v>
      </c>
      <c r="X261" t="s">
        <v>176</v>
      </c>
    </row>
    <row r="262" spans="1:24">
      <c r="A262" t="s">
        <v>94</v>
      </c>
      <c r="B262" t="s">
        <v>172</v>
      </c>
      <c r="C262">
        <v>2009</v>
      </c>
      <c r="D262" t="s">
        <v>371</v>
      </c>
      <c r="E262">
        <v>0.45687299999999997</v>
      </c>
      <c r="F262">
        <v>1.4621E-2</v>
      </c>
      <c r="G262" t="s">
        <v>174</v>
      </c>
      <c r="H262" t="s">
        <v>370</v>
      </c>
      <c r="I262">
        <v>54.754480000000001</v>
      </c>
      <c r="J262">
        <v>0.33038000000000001</v>
      </c>
      <c r="N262">
        <v>521.80645200000004</v>
      </c>
      <c r="Q262">
        <v>2009</v>
      </c>
      <c r="R262">
        <v>2009</v>
      </c>
      <c r="S262">
        <v>1</v>
      </c>
      <c r="T262">
        <v>0.17479600000000001</v>
      </c>
      <c r="U262">
        <v>0.17479600000000001</v>
      </c>
      <c r="X262" t="s">
        <v>328</v>
      </c>
    </row>
    <row r="263" spans="1:24">
      <c r="A263" t="s">
        <v>94</v>
      </c>
      <c r="B263" t="s">
        <v>172</v>
      </c>
      <c r="C263">
        <v>2009</v>
      </c>
      <c r="D263" t="s">
        <v>372</v>
      </c>
      <c r="E263">
        <v>0.76614599999999999</v>
      </c>
      <c r="F263">
        <v>8.8350000000000008E-3</v>
      </c>
      <c r="G263" t="s">
        <v>174</v>
      </c>
      <c r="H263" t="s">
        <v>370</v>
      </c>
      <c r="I263">
        <v>78.972809999999996</v>
      </c>
      <c r="J263">
        <v>-1.03705</v>
      </c>
      <c r="N263">
        <v>412.09358099999997</v>
      </c>
      <c r="Q263">
        <v>2009</v>
      </c>
      <c r="R263">
        <v>2009</v>
      </c>
      <c r="S263">
        <v>1</v>
      </c>
      <c r="T263">
        <v>-1.6292359999999999</v>
      </c>
      <c r="U263">
        <v>-1.6292359999999999</v>
      </c>
      <c r="X263" t="s">
        <v>176</v>
      </c>
    </row>
    <row r="264" spans="1:24">
      <c r="A264" t="s">
        <v>94</v>
      </c>
      <c r="B264" t="s">
        <v>172</v>
      </c>
      <c r="C264">
        <v>2009</v>
      </c>
      <c r="D264" t="s">
        <v>373</v>
      </c>
      <c r="E264">
        <v>0.47593800000000003</v>
      </c>
      <c r="F264">
        <v>0.15629899999999999</v>
      </c>
      <c r="G264" t="s">
        <v>185</v>
      </c>
      <c r="H264" t="s">
        <v>370</v>
      </c>
      <c r="I264">
        <v>48.719360000000002</v>
      </c>
      <c r="J264">
        <v>0.68725000000000003</v>
      </c>
      <c r="N264">
        <v>550.53886399999999</v>
      </c>
      <c r="Q264">
        <v>2009</v>
      </c>
      <c r="R264">
        <v>2009</v>
      </c>
      <c r="S264">
        <v>1</v>
      </c>
      <c r="T264">
        <v>0.122639</v>
      </c>
      <c r="U264">
        <v>0.122639</v>
      </c>
      <c r="X264" t="s">
        <v>328</v>
      </c>
    </row>
    <row r="265" spans="1:24">
      <c r="A265" t="s">
        <v>94</v>
      </c>
      <c r="B265" t="s">
        <v>172</v>
      </c>
      <c r="C265">
        <v>2009</v>
      </c>
      <c r="D265" t="s">
        <v>374</v>
      </c>
      <c r="E265">
        <v>0.112439</v>
      </c>
      <c r="F265">
        <v>7.4285000000000004E-2</v>
      </c>
      <c r="G265" t="s">
        <v>216</v>
      </c>
      <c r="H265" t="s">
        <v>375</v>
      </c>
      <c r="I265">
        <v>13.324752999999999</v>
      </c>
      <c r="J265">
        <v>2.9178500000000001</v>
      </c>
      <c r="N265">
        <v>729.51450499999999</v>
      </c>
      <c r="Q265">
        <v>2009</v>
      </c>
      <c r="R265">
        <v>2009</v>
      </c>
      <c r="S265">
        <v>1</v>
      </c>
      <c r="T265">
        <v>2.010551</v>
      </c>
      <c r="U265">
        <v>2.010551</v>
      </c>
      <c r="X265" t="s">
        <v>182</v>
      </c>
    </row>
    <row r="266" spans="1:24">
      <c r="A266" t="s">
        <v>94</v>
      </c>
      <c r="B266" t="s">
        <v>172</v>
      </c>
      <c r="C266">
        <v>2009</v>
      </c>
      <c r="D266" t="s">
        <v>376</v>
      </c>
      <c r="E266">
        <v>0.61600900000000003</v>
      </c>
      <c r="F266">
        <v>2.3352999999999999E-2</v>
      </c>
      <c r="G266" t="s">
        <v>174</v>
      </c>
      <c r="H266" t="s">
        <v>375</v>
      </c>
      <c r="I266">
        <v>66.348388999999997</v>
      </c>
      <c r="J266">
        <v>-0.26567000000000002</v>
      </c>
      <c r="N266">
        <v>473.97260299999999</v>
      </c>
      <c r="Q266">
        <v>2009</v>
      </c>
      <c r="R266">
        <v>2009</v>
      </c>
      <c r="S266">
        <v>1</v>
      </c>
      <c r="T266">
        <v>-0.435558</v>
      </c>
      <c r="U266">
        <v>-0.435558</v>
      </c>
      <c r="X266" t="s">
        <v>182</v>
      </c>
    </row>
    <row r="267" spans="1:24">
      <c r="A267" t="s">
        <v>94</v>
      </c>
      <c r="B267" t="s">
        <v>172</v>
      </c>
      <c r="C267">
        <v>2009</v>
      </c>
      <c r="D267" t="s">
        <v>377</v>
      </c>
      <c r="E267">
        <v>0.540045</v>
      </c>
      <c r="F267">
        <v>0.213508</v>
      </c>
      <c r="G267" t="s">
        <v>185</v>
      </c>
      <c r="H267" t="s">
        <v>375</v>
      </c>
      <c r="I267">
        <v>49.678843999999998</v>
      </c>
      <c r="J267">
        <v>0.63260000000000005</v>
      </c>
      <c r="N267">
        <v>546.12466700000004</v>
      </c>
      <c r="Q267">
        <v>2009</v>
      </c>
      <c r="R267">
        <v>2009</v>
      </c>
      <c r="S267">
        <v>1</v>
      </c>
      <c r="T267">
        <v>-0.13008400000000001</v>
      </c>
      <c r="U267">
        <v>-0.13008400000000001</v>
      </c>
      <c r="X267" t="s">
        <v>182</v>
      </c>
    </row>
    <row r="268" spans="1:24">
      <c r="A268" t="s">
        <v>94</v>
      </c>
      <c r="B268" t="s">
        <v>172</v>
      </c>
      <c r="C268">
        <v>2009</v>
      </c>
      <c r="D268" t="s">
        <v>378</v>
      </c>
      <c r="E268">
        <v>0.46305000000000002</v>
      </c>
      <c r="F268">
        <v>5.3853999999999999E-2</v>
      </c>
      <c r="G268" t="s">
        <v>174</v>
      </c>
      <c r="H268" t="s">
        <v>375</v>
      </c>
      <c r="I268">
        <v>46.214077000000003</v>
      </c>
      <c r="J268">
        <v>0.76036999999999999</v>
      </c>
      <c r="N268">
        <v>556.39770799999997</v>
      </c>
      <c r="Q268">
        <v>2009</v>
      </c>
      <c r="R268">
        <v>2009</v>
      </c>
      <c r="S268">
        <v>1</v>
      </c>
      <c r="T268">
        <v>0.15725</v>
      </c>
      <c r="U268">
        <v>0.15725</v>
      </c>
      <c r="X268" t="s">
        <v>182</v>
      </c>
    </row>
    <row r="269" spans="1:24">
      <c r="A269" t="s">
        <v>94</v>
      </c>
      <c r="B269" t="s">
        <v>172</v>
      </c>
      <c r="C269">
        <v>2009</v>
      </c>
      <c r="D269" t="s">
        <v>379</v>
      </c>
      <c r="E269">
        <v>0.88782000000000005</v>
      </c>
      <c r="F269">
        <v>1.9275E-2</v>
      </c>
      <c r="G269" t="s">
        <v>174</v>
      </c>
      <c r="H269" t="s">
        <v>380</v>
      </c>
      <c r="I269">
        <v>81.081078000000005</v>
      </c>
      <c r="J269">
        <v>-1.3066500000000001</v>
      </c>
      <c r="N269">
        <v>390.42388499999998</v>
      </c>
      <c r="Q269">
        <v>2009</v>
      </c>
      <c r="R269">
        <v>2009</v>
      </c>
      <c r="S269">
        <v>1</v>
      </c>
      <c r="T269">
        <v>-1.816549</v>
      </c>
      <c r="U269">
        <v>-1.816549</v>
      </c>
      <c r="X269" t="s">
        <v>182</v>
      </c>
    </row>
    <row r="270" spans="1:24">
      <c r="A270" t="s">
        <v>94</v>
      </c>
      <c r="B270" t="s">
        <v>172</v>
      </c>
      <c r="C270">
        <v>2009</v>
      </c>
      <c r="D270" t="s">
        <v>381</v>
      </c>
      <c r="E270">
        <v>0.77526099999999998</v>
      </c>
      <c r="F270">
        <v>6.3263E-2</v>
      </c>
      <c r="G270" t="s">
        <v>185</v>
      </c>
      <c r="H270" t="s">
        <v>380</v>
      </c>
      <c r="I270">
        <v>62.869743999999997</v>
      </c>
      <c r="J270">
        <v>-0.15942999999999999</v>
      </c>
      <c r="N270">
        <v>482.56022400000001</v>
      </c>
      <c r="Q270">
        <v>2009</v>
      </c>
      <c r="R270">
        <v>2009</v>
      </c>
      <c r="S270">
        <v>1</v>
      </c>
      <c r="T270">
        <v>-1.2525109999999999</v>
      </c>
      <c r="U270">
        <v>-1.2525109999999999</v>
      </c>
      <c r="X270" t="s">
        <v>328</v>
      </c>
    </row>
    <row r="271" spans="1:24">
      <c r="A271" t="s">
        <v>94</v>
      </c>
      <c r="B271" t="s">
        <v>172</v>
      </c>
      <c r="C271">
        <v>2009</v>
      </c>
      <c r="D271" t="s">
        <v>382</v>
      </c>
      <c r="E271">
        <v>0.69403400000000004</v>
      </c>
      <c r="F271">
        <v>9.7450000000000002E-3</v>
      </c>
      <c r="G271" t="s">
        <v>197</v>
      </c>
      <c r="H271" t="s">
        <v>380</v>
      </c>
      <c r="I271">
        <v>62.714627</v>
      </c>
      <c r="J271">
        <v>-0.16968</v>
      </c>
      <c r="N271">
        <v>481.67738400000002</v>
      </c>
      <c r="Q271">
        <v>2009</v>
      </c>
      <c r="R271">
        <v>2009</v>
      </c>
      <c r="S271">
        <v>1</v>
      </c>
      <c r="T271">
        <v>-0.84823800000000005</v>
      </c>
      <c r="U271">
        <v>-0.84823800000000005</v>
      </c>
      <c r="X271" t="s">
        <v>176</v>
      </c>
    </row>
    <row r="272" spans="1:24">
      <c r="A272" t="s">
        <v>94</v>
      </c>
      <c r="B272" t="s">
        <v>172</v>
      </c>
      <c r="C272">
        <v>2009</v>
      </c>
      <c r="D272" t="s">
        <v>383</v>
      </c>
      <c r="E272">
        <v>0.79280300000000004</v>
      </c>
      <c r="F272">
        <v>7.5949000000000003E-2</v>
      </c>
      <c r="G272" t="s">
        <v>185</v>
      </c>
      <c r="H272" t="s">
        <v>380</v>
      </c>
      <c r="I272">
        <v>70.373643000000001</v>
      </c>
      <c r="J272">
        <v>-0.61136999999999997</v>
      </c>
      <c r="N272">
        <v>446.283547</v>
      </c>
      <c r="Q272">
        <v>2009</v>
      </c>
      <c r="R272">
        <v>2009</v>
      </c>
      <c r="S272">
        <v>1</v>
      </c>
      <c r="T272">
        <v>-1.166561</v>
      </c>
      <c r="U272">
        <v>-1.166561</v>
      </c>
      <c r="X272" t="s">
        <v>328</v>
      </c>
    </row>
    <row r="273" spans="1:24">
      <c r="A273" t="s">
        <v>94</v>
      </c>
      <c r="B273" t="s">
        <v>172</v>
      </c>
      <c r="C273">
        <v>2009</v>
      </c>
      <c r="D273" t="s">
        <v>384</v>
      </c>
      <c r="E273">
        <v>0.48034100000000002</v>
      </c>
      <c r="F273">
        <v>9.2567999999999998E-2</v>
      </c>
      <c r="G273" t="s">
        <v>185</v>
      </c>
      <c r="H273" t="s">
        <v>385</v>
      </c>
      <c r="I273">
        <v>35.545161</v>
      </c>
      <c r="J273">
        <v>1.24458</v>
      </c>
      <c r="N273">
        <v>595.24264500000004</v>
      </c>
      <c r="Q273">
        <v>2009</v>
      </c>
      <c r="R273">
        <v>2009</v>
      </c>
      <c r="S273">
        <v>1</v>
      </c>
      <c r="T273">
        <v>8.5664000000000004E-2</v>
      </c>
      <c r="U273">
        <v>8.5664000000000004E-2</v>
      </c>
      <c r="X273" t="s">
        <v>328</v>
      </c>
    </row>
    <row r="274" spans="1:24">
      <c r="A274" t="s">
        <v>94</v>
      </c>
      <c r="B274" t="s">
        <v>172</v>
      </c>
      <c r="C274">
        <v>2009</v>
      </c>
      <c r="D274" t="s">
        <v>386</v>
      </c>
      <c r="E274">
        <v>0.80250900000000003</v>
      </c>
      <c r="F274">
        <v>8.8745000000000004E-2</v>
      </c>
      <c r="G274" t="s">
        <v>216</v>
      </c>
      <c r="H274" t="s">
        <v>385</v>
      </c>
      <c r="I274">
        <v>78.302773999999999</v>
      </c>
      <c r="J274">
        <v>-1.0405</v>
      </c>
      <c r="N274">
        <v>411.77254900000003</v>
      </c>
      <c r="Q274">
        <v>2009</v>
      </c>
      <c r="R274">
        <v>2009</v>
      </c>
      <c r="S274">
        <v>1</v>
      </c>
      <c r="T274">
        <v>-1.2322040000000001</v>
      </c>
      <c r="U274">
        <v>-1.2322040000000001</v>
      </c>
      <c r="X274" t="s">
        <v>176</v>
      </c>
    </row>
    <row r="275" spans="1:24">
      <c r="A275" t="s">
        <v>94</v>
      </c>
      <c r="B275" t="s">
        <v>172</v>
      </c>
      <c r="C275">
        <v>2009</v>
      </c>
      <c r="D275" t="s">
        <v>387</v>
      </c>
      <c r="E275">
        <v>0.61953100000000005</v>
      </c>
      <c r="F275">
        <v>3.2296999999999999E-2</v>
      </c>
      <c r="G275" t="s">
        <v>174</v>
      </c>
      <c r="H275" t="s">
        <v>385</v>
      </c>
      <c r="I275">
        <v>64.443405999999996</v>
      </c>
      <c r="J275">
        <v>-0.25142999999999999</v>
      </c>
      <c r="N275">
        <v>475.17647499999998</v>
      </c>
      <c r="Q275">
        <v>2009</v>
      </c>
      <c r="R275">
        <v>2009</v>
      </c>
      <c r="S275">
        <v>1</v>
      </c>
      <c r="T275">
        <v>-0.50090599999999996</v>
      </c>
      <c r="U275">
        <v>-0.50090599999999996</v>
      </c>
      <c r="X275" t="s">
        <v>182</v>
      </c>
    </row>
    <row r="276" spans="1:24">
      <c r="A276" t="s">
        <v>94</v>
      </c>
      <c r="B276" t="s">
        <v>172</v>
      </c>
      <c r="C276">
        <v>2009</v>
      </c>
      <c r="D276" t="s">
        <v>388</v>
      </c>
      <c r="E276">
        <v>0.28187099999999998</v>
      </c>
      <c r="F276">
        <v>7.4770000000000001E-3</v>
      </c>
      <c r="G276" t="s">
        <v>197</v>
      </c>
      <c r="H276" t="s">
        <v>385</v>
      </c>
      <c r="I276">
        <v>25.920549000000001</v>
      </c>
      <c r="J276">
        <v>1.9602999999999999</v>
      </c>
      <c r="N276">
        <v>652.62721199999999</v>
      </c>
      <c r="Q276">
        <v>2009</v>
      </c>
      <c r="R276">
        <v>2009</v>
      </c>
      <c r="S276">
        <v>1</v>
      </c>
      <c r="T276">
        <v>0.73752300000000004</v>
      </c>
      <c r="U276">
        <v>0.73752300000000004</v>
      </c>
      <c r="X276" t="s">
        <v>182</v>
      </c>
    </row>
    <row r="277" spans="1:24">
      <c r="A277" t="s">
        <v>94</v>
      </c>
      <c r="B277" t="s">
        <v>172</v>
      </c>
      <c r="C277">
        <v>2009</v>
      </c>
      <c r="D277" t="s">
        <v>389</v>
      </c>
      <c r="E277">
        <v>0.964889</v>
      </c>
      <c r="F277">
        <v>1.4199E-2</v>
      </c>
      <c r="G277" t="s">
        <v>174</v>
      </c>
      <c r="H277" t="s">
        <v>390</v>
      </c>
      <c r="I277">
        <v>96.110142999999994</v>
      </c>
      <c r="J277">
        <v>-3.3963000000000001</v>
      </c>
      <c r="N277">
        <v>222.76464100000001</v>
      </c>
      <c r="Q277">
        <v>2009</v>
      </c>
      <c r="R277">
        <v>2009</v>
      </c>
      <c r="S277">
        <v>1</v>
      </c>
      <c r="T277">
        <v>-2.4769070000000002</v>
      </c>
      <c r="U277">
        <v>-2.4769070000000002</v>
      </c>
      <c r="X277" t="s">
        <v>176</v>
      </c>
    </row>
    <row r="278" spans="1:24">
      <c r="A278" t="s">
        <v>94</v>
      </c>
      <c r="B278" t="s">
        <v>172</v>
      </c>
      <c r="C278">
        <v>2009</v>
      </c>
      <c r="D278" t="s">
        <v>391</v>
      </c>
      <c r="E278">
        <v>0.920547</v>
      </c>
      <c r="F278">
        <v>2.2388000000000002E-2</v>
      </c>
      <c r="G278" t="s">
        <v>185</v>
      </c>
      <c r="H278" t="s">
        <v>390</v>
      </c>
      <c r="I278">
        <v>82.478262000000001</v>
      </c>
      <c r="J278">
        <v>-1.3801600000000001</v>
      </c>
      <c r="N278">
        <v>384.56504100000001</v>
      </c>
      <c r="Q278">
        <v>2009</v>
      </c>
      <c r="R278">
        <v>2009</v>
      </c>
      <c r="S278">
        <v>1</v>
      </c>
      <c r="T278">
        <v>-1.8887130000000001</v>
      </c>
      <c r="U278">
        <v>-1.8887130000000001</v>
      </c>
      <c r="X278" t="s">
        <v>182</v>
      </c>
    </row>
    <row r="279" spans="1:24">
      <c r="A279" t="s">
        <v>94</v>
      </c>
      <c r="B279" t="s">
        <v>172</v>
      </c>
      <c r="C279">
        <v>2009</v>
      </c>
      <c r="D279" t="s">
        <v>392</v>
      </c>
      <c r="E279">
        <v>0.85460999999999998</v>
      </c>
      <c r="F279">
        <v>3.3577999999999997E-2</v>
      </c>
      <c r="G279" t="s">
        <v>185</v>
      </c>
      <c r="H279" t="s">
        <v>390</v>
      </c>
      <c r="I279">
        <v>83.009307000000007</v>
      </c>
      <c r="J279">
        <v>-1.36548</v>
      </c>
      <c r="N279">
        <v>385.768913</v>
      </c>
      <c r="Q279">
        <v>2009</v>
      </c>
      <c r="R279">
        <v>2009</v>
      </c>
      <c r="S279">
        <v>1</v>
      </c>
      <c r="T279">
        <v>-1.5612630000000001</v>
      </c>
      <c r="U279">
        <v>-1.5612630000000001</v>
      </c>
      <c r="X279" t="s">
        <v>182</v>
      </c>
    </row>
    <row r="280" spans="1:24">
      <c r="A280" t="s">
        <v>94</v>
      </c>
      <c r="B280" t="s">
        <v>172</v>
      </c>
      <c r="C280">
        <v>2009</v>
      </c>
      <c r="D280" t="s">
        <v>393</v>
      </c>
      <c r="E280">
        <v>0.52171900000000004</v>
      </c>
      <c r="F280">
        <v>2.7156E-2</v>
      </c>
      <c r="G280" t="s">
        <v>174</v>
      </c>
      <c r="H280" t="s">
        <v>394</v>
      </c>
      <c r="I280">
        <v>52.258856000000002</v>
      </c>
      <c r="J280">
        <v>0.51905999999999997</v>
      </c>
      <c r="N280">
        <v>536.97523899999999</v>
      </c>
      <c r="Q280">
        <v>2009</v>
      </c>
      <c r="R280">
        <v>2009</v>
      </c>
      <c r="S280">
        <v>1</v>
      </c>
      <c r="T280">
        <v>-7.7046000000000003E-2</v>
      </c>
      <c r="U280">
        <v>-7.7046000000000003E-2</v>
      </c>
      <c r="X280" t="s">
        <v>182</v>
      </c>
    </row>
    <row r="281" spans="1:24">
      <c r="A281" t="s">
        <v>94</v>
      </c>
      <c r="B281" t="s">
        <v>172</v>
      </c>
      <c r="C281">
        <v>2009</v>
      </c>
      <c r="D281" t="s">
        <v>395</v>
      </c>
      <c r="E281">
        <v>0.54588199999999998</v>
      </c>
      <c r="F281">
        <v>2.2731999999999999E-2</v>
      </c>
      <c r="G281" t="s">
        <v>174</v>
      </c>
      <c r="H281" t="s">
        <v>394</v>
      </c>
      <c r="I281">
        <v>60.092643000000002</v>
      </c>
      <c r="J281">
        <v>9.5259999999999997E-2</v>
      </c>
      <c r="N281">
        <v>502.94578999999999</v>
      </c>
      <c r="Q281">
        <v>2009</v>
      </c>
      <c r="R281">
        <v>2009</v>
      </c>
      <c r="S281">
        <v>1</v>
      </c>
      <c r="T281">
        <v>-0.20883099999999999</v>
      </c>
      <c r="U281">
        <v>-0.20883099999999999</v>
      </c>
      <c r="X281" t="s">
        <v>182</v>
      </c>
    </row>
    <row r="282" spans="1:24">
      <c r="A282" t="s">
        <v>94</v>
      </c>
      <c r="B282" t="s">
        <v>172</v>
      </c>
      <c r="C282">
        <v>2009</v>
      </c>
      <c r="D282" t="s">
        <v>396</v>
      </c>
      <c r="E282">
        <v>0.47046700000000002</v>
      </c>
      <c r="F282">
        <v>0.152534</v>
      </c>
      <c r="G282" t="s">
        <v>185</v>
      </c>
      <c r="H282" t="s">
        <v>394</v>
      </c>
      <c r="I282">
        <v>56.156972000000003</v>
      </c>
      <c r="J282">
        <v>0.23708000000000001</v>
      </c>
      <c r="N282">
        <v>514.342445</v>
      </c>
      <c r="Q282">
        <v>2009</v>
      </c>
      <c r="R282">
        <v>2009</v>
      </c>
      <c r="S282">
        <v>1</v>
      </c>
      <c r="T282">
        <v>0.13033900000000001</v>
      </c>
      <c r="U282">
        <v>0.13033900000000001</v>
      </c>
      <c r="X282" t="s">
        <v>328</v>
      </c>
    </row>
    <row r="283" spans="1:24">
      <c r="A283" t="s">
        <v>94</v>
      </c>
      <c r="B283" t="s">
        <v>172</v>
      </c>
      <c r="C283">
        <v>2009</v>
      </c>
      <c r="D283" t="s">
        <v>397</v>
      </c>
      <c r="E283">
        <v>0.71899800000000003</v>
      </c>
      <c r="F283">
        <v>5.2741999999999997E-2</v>
      </c>
      <c r="G283" t="s">
        <v>185</v>
      </c>
      <c r="H283" t="s">
        <v>398</v>
      </c>
      <c r="I283">
        <v>67.304045000000002</v>
      </c>
      <c r="J283">
        <v>-0.29522999999999999</v>
      </c>
      <c r="N283">
        <v>471.64511800000002</v>
      </c>
      <c r="Q283">
        <v>2009</v>
      </c>
      <c r="R283">
        <v>2009</v>
      </c>
      <c r="S283">
        <v>1</v>
      </c>
      <c r="T283">
        <v>-0.80854899999999996</v>
      </c>
      <c r="U283">
        <v>-0.80854899999999996</v>
      </c>
      <c r="X283" t="s">
        <v>176</v>
      </c>
    </row>
    <row r="284" spans="1:24">
      <c r="A284" t="s">
        <v>94</v>
      </c>
      <c r="B284" t="s">
        <v>172</v>
      </c>
      <c r="C284">
        <v>2009</v>
      </c>
      <c r="D284" t="s">
        <v>399</v>
      </c>
      <c r="E284">
        <v>0.87234299999999998</v>
      </c>
      <c r="F284">
        <v>1.4473E-2</v>
      </c>
      <c r="G284" t="s">
        <v>174</v>
      </c>
      <c r="H284" t="s">
        <v>398</v>
      </c>
      <c r="I284">
        <v>83.110517000000002</v>
      </c>
      <c r="J284">
        <v>-1.36904</v>
      </c>
      <c r="N284">
        <v>385.447881</v>
      </c>
      <c r="Q284">
        <v>2009</v>
      </c>
      <c r="R284">
        <v>2009</v>
      </c>
      <c r="S284">
        <v>1</v>
      </c>
      <c r="T284">
        <v>-1.5524800000000001</v>
      </c>
      <c r="U284">
        <v>-1.5524800000000001</v>
      </c>
      <c r="X284" t="s">
        <v>176</v>
      </c>
    </row>
    <row r="285" spans="1:24">
      <c r="A285" t="s">
        <v>94</v>
      </c>
      <c r="B285" t="s">
        <v>172</v>
      </c>
      <c r="C285">
        <v>2009</v>
      </c>
      <c r="D285" t="s">
        <v>400</v>
      </c>
      <c r="E285">
        <v>0.57016100000000003</v>
      </c>
      <c r="F285">
        <v>1.8862E-2</v>
      </c>
      <c r="G285" t="s">
        <v>174</v>
      </c>
      <c r="H285" t="s">
        <v>398</v>
      </c>
      <c r="I285">
        <v>62.148456000000003</v>
      </c>
      <c r="J285">
        <v>2.8300000000000001E-3</v>
      </c>
      <c r="N285">
        <v>495.56204200000002</v>
      </c>
      <c r="Q285">
        <v>2009</v>
      </c>
      <c r="R285">
        <v>2009</v>
      </c>
      <c r="S285">
        <v>1</v>
      </c>
      <c r="T285">
        <v>-0.206127</v>
      </c>
      <c r="U285">
        <v>-0.206127</v>
      </c>
      <c r="X285" t="s">
        <v>182</v>
      </c>
    </row>
    <row r="286" spans="1:24">
      <c r="A286" t="s">
        <v>94</v>
      </c>
      <c r="B286" t="s">
        <v>172</v>
      </c>
      <c r="C286">
        <v>2009</v>
      </c>
      <c r="D286" t="s">
        <v>401</v>
      </c>
      <c r="E286">
        <v>0.40121200000000001</v>
      </c>
      <c r="F286">
        <v>8.0433000000000004E-2</v>
      </c>
      <c r="G286" t="s">
        <v>185</v>
      </c>
      <c r="H286" t="s">
        <v>402</v>
      </c>
      <c r="I286">
        <v>46.413634999999999</v>
      </c>
      <c r="J286">
        <v>0.85511000000000004</v>
      </c>
      <c r="N286">
        <v>563.94197299999996</v>
      </c>
      <c r="Q286">
        <v>2009</v>
      </c>
      <c r="R286">
        <v>2009</v>
      </c>
      <c r="S286">
        <v>1</v>
      </c>
      <c r="T286">
        <v>0.46674399999999999</v>
      </c>
      <c r="U286">
        <v>0.46674399999999999</v>
      </c>
      <c r="X286" t="s">
        <v>176</v>
      </c>
    </row>
    <row r="287" spans="1:24">
      <c r="A287" t="s">
        <v>94</v>
      </c>
      <c r="B287" t="s">
        <v>172</v>
      </c>
      <c r="C287">
        <v>2009</v>
      </c>
      <c r="D287" t="s">
        <v>403</v>
      </c>
      <c r="E287">
        <v>0.105272</v>
      </c>
      <c r="F287">
        <v>2.2384999999999999E-2</v>
      </c>
      <c r="G287" t="s">
        <v>197</v>
      </c>
      <c r="H287" t="s">
        <v>402</v>
      </c>
      <c r="I287">
        <v>16.440853000000001</v>
      </c>
      <c r="J287">
        <v>2.6619600000000001</v>
      </c>
      <c r="N287">
        <v>708.96842200000003</v>
      </c>
      <c r="Q287">
        <v>2009</v>
      </c>
      <c r="R287">
        <v>2009</v>
      </c>
      <c r="S287">
        <v>1</v>
      </c>
      <c r="T287">
        <v>3.1002640000000001</v>
      </c>
      <c r="U287">
        <v>3.1002640000000001</v>
      </c>
      <c r="X287" t="s">
        <v>182</v>
      </c>
    </row>
    <row r="288" spans="1:24">
      <c r="A288" t="s">
        <v>94</v>
      </c>
      <c r="B288" t="s">
        <v>172</v>
      </c>
      <c r="C288">
        <v>2009</v>
      </c>
      <c r="D288" t="s">
        <v>404</v>
      </c>
      <c r="E288">
        <v>0.74975599999999998</v>
      </c>
      <c r="F288">
        <v>8.5044999999999996E-2</v>
      </c>
      <c r="G288" t="s">
        <v>218</v>
      </c>
      <c r="H288" t="s">
        <v>402</v>
      </c>
      <c r="I288">
        <v>80.737010999999995</v>
      </c>
      <c r="J288">
        <v>-1.17137</v>
      </c>
      <c r="N288">
        <v>401.33899100000002</v>
      </c>
      <c r="Q288">
        <v>2009</v>
      </c>
      <c r="R288">
        <v>2009</v>
      </c>
      <c r="S288">
        <v>1</v>
      </c>
      <c r="T288">
        <v>-0.81636600000000004</v>
      </c>
      <c r="U288">
        <v>-0.81636600000000004</v>
      </c>
      <c r="X288" t="s">
        <v>176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F21" sqref="F21"/>
    </sheetView>
  </sheetViews>
  <sheetFormatPr defaultRowHeight="15"/>
  <cols>
    <col min="1" max="1" width="15.85546875" style="117" customWidth="1"/>
    <col min="2" max="9" width="9.140625" style="5"/>
  </cols>
  <sheetData>
    <row r="1" spans="1:9">
      <c r="A1" s="236" t="s">
        <v>859</v>
      </c>
    </row>
    <row r="3" spans="1:9" ht="15.75" customHeight="1">
      <c r="A3" s="118" t="s">
        <v>68</v>
      </c>
      <c r="B3" s="252" t="s">
        <v>491</v>
      </c>
      <c r="C3" s="253"/>
      <c r="D3" s="253"/>
      <c r="E3" s="253"/>
      <c r="F3" s="252" t="s">
        <v>490</v>
      </c>
      <c r="G3" s="253"/>
      <c r="H3" s="253"/>
      <c r="I3" s="253"/>
    </row>
    <row r="4" spans="1:9">
      <c r="A4" s="93"/>
      <c r="B4" s="250" t="s">
        <v>74</v>
      </c>
      <c r="C4" s="251"/>
      <c r="D4" s="251"/>
      <c r="E4" s="251"/>
      <c r="F4" s="250" t="s">
        <v>74</v>
      </c>
      <c r="G4" s="251"/>
      <c r="H4" s="251"/>
      <c r="I4" s="251"/>
    </row>
    <row r="5" spans="1:9">
      <c r="A5" s="119"/>
      <c r="B5" s="120">
        <v>2000</v>
      </c>
      <c r="C5" s="120">
        <v>2003</v>
      </c>
      <c r="D5" s="120">
        <v>2006</v>
      </c>
      <c r="E5" s="120">
        <v>2009</v>
      </c>
      <c r="F5" s="120">
        <v>2000</v>
      </c>
      <c r="G5" s="120">
        <v>2003</v>
      </c>
      <c r="H5" s="120">
        <v>2006</v>
      </c>
      <c r="I5" s="120">
        <v>2009</v>
      </c>
    </row>
    <row r="6" spans="1:9">
      <c r="A6" s="114" t="s">
        <v>79</v>
      </c>
      <c r="B6" s="115">
        <v>5.0236676807476531E-2</v>
      </c>
      <c r="C6" s="115">
        <v>0.17479536646330157</v>
      </c>
      <c r="D6" s="115">
        <v>1.9512199750073803E-2</v>
      </c>
      <c r="E6" s="115">
        <v>0.15213166601687611</v>
      </c>
      <c r="F6" s="115">
        <v>528.27850441782175</v>
      </c>
      <c r="G6" s="115">
        <v>525.42700665042753</v>
      </c>
      <c r="H6" s="115">
        <v>512.89329129883356</v>
      </c>
      <c r="I6" s="115">
        <v>514.90065519726261</v>
      </c>
    </row>
    <row r="7" spans="1:9">
      <c r="A7" s="114" t="s">
        <v>80</v>
      </c>
      <c r="B7" s="115">
        <v>-0.17345936852644001</v>
      </c>
      <c r="C7" s="115">
        <v>-0.1688869113233295</v>
      </c>
      <c r="D7" s="115">
        <v>-0.22137538815990562</v>
      </c>
      <c r="E7" s="115">
        <v>-0.32861527898451515</v>
      </c>
      <c r="F7" s="115">
        <v>507.12665771459086</v>
      </c>
      <c r="G7" s="115">
        <v>490.69324043792602</v>
      </c>
      <c r="H7" s="115">
        <v>490.1939773020016</v>
      </c>
      <c r="I7" s="115">
        <v>470.28363198100908</v>
      </c>
    </row>
    <row r="8" spans="1:9">
      <c r="A8" s="114" t="s">
        <v>81</v>
      </c>
      <c r="B8" s="115">
        <v>-0.13771624545654618</v>
      </c>
      <c r="C8" s="115">
        <v>-8.2031536440062253E-2</v>
      </c>
      <c r="D8" s="115">
        <v>-0.15348553270209109</v>
      </c>
      <c r="E8" s="115">
        <v>7.2496484697232966E-2</v>
      </c>
      <c r="F8" s="115">
        <v>507.12589052999851</v>
      </c>
      <c r="G8" s="115">
        <v>506.98733218536319</v>
      </c>
      <c r="H8" s="115">
        <v>500.90059457675756</v>
      </c>
      <c r="I8" s="115">
        <v>505.94579615868946</v>
      </c>
    </row>
    <row r="9" spans="1:9">
      <c r="A9" s="114" t="s">
        <v>83</v>
      </c>
      <c r="B9" s="115">
        <v>0.10370596109033901</v>
      </c>
      <c r="C9" s="115">
        <v>0.17785358021085881</v>
      </c>
      <c r="D9" s="115">
        <v>0.14899142658862782</v>
      </c>
      <c r="E9" s="115">
        <v>0.25763880379342913</v>
      </c>
      <c r="F9" s="115">
        <v>534.31271906311736</v>
      </c>
      <c r="G9" s="115">
        <v>527.91361167948605</v>
      </c>
      <c r="H9" s="115">
        <v>527.01129529103559</v>
      </c>
      <c r="I9" s="115">
        <v>524.24183340857905</v>
      </c>
    </row>
    <row r="10" spans="1:9" ht="24">
      <c r="A10" s="114" t="s">
        <v>84</v>
      </c>
      <c r="B10" s="115">
        <v>-0.29714440560800709</v>
      </c>
      <c r="C10" s="115">
        <v>-0.30116485042244989</v>
      </c>
      <c r="D10" s="115">
        <v>-0.37441408847551533</v>
      </c>
      <c r="E10" s="115">
        <v>-0.23686657905858755</v>
      </c>
      <c r="F10" s="115">
        <v>491.57703210578347</v>
      </c>
      <c r="G10" s="115">
        <v>488.54228428697115</v>
      </c>
      <c r="H10" s="115">
        <v>482.71516181446998</v>
      </c>
      <c r="I10" s="115">
        <v>478.18672057933992</v>
      </c>
    </row>
    <row r="11" spans="1:9">
      <c r="A11" s="114" t="s">
        <v>85</v>
      </c>
      <c r="B11" s="115">
        <v>-0.22395158847638119</v>
      </c>
      <c r="C11" s="115">
        <v>-8.5982938487156171E-2</v>
      </c>
      <c r="D11" s="115">
        <v>-0.18170372577347654</v>
      </c>
      <c r="E11" s="115">
        <v>-7.3675564116966269E-2</v>
      </c>
      <c r="F11" s="115">
        <v>496.87096632113833</v>
      </c>
      <c r="G11" s="115">
        <v>492.32337924904368</v>
      </c>
      <c r="H11" s="115">
        <v>494.4829808958786</v>
      </c>
      <c r="I11" s="115">
        <v>494.9161617964001</v>
      </c>
    </row>
    <row r="12" spans="1:9">
      <c r="A12" s="114" t="s">
        <v>86</v>
      </c>
      <c r="B12" s="115">
        <v>0.2343113821856852</v>
      </c>
      <c r="C12" s="115">
        <v>0.36906709690954059</v>
      </c>
      <c r="D12" s="115">
        <v>0.42008529508183673</v>
      </c>
      <c r="E12" s="115">
        <v>0.35994419702504743</v>
      </c>
      <c r="F12" s="115">
        <v>546.46914462296286</v>
      </c>
      <c r="G12" s="115">
        <v>543.46254326510962</v>
      </c>
      <c r="H12" s="115">
        <v>546.86828128283457</v>
      </c>
      <c r="I12" s="115">
        <v>535.87798449465697</v>
      </c>
    </row>
    <row r="13" spans="1:9">
      <c r="A13" s="114" t="s">
        <v>87</v>
      </c>
      <c r="B13" s="115">
        <v>-0.16002087107888666</v>
      </c>
      <c r="C13" s="115">
        <v>-0.10819913478324492</v>
      </c>
      <c r="D13" s="115">
        <v>-0.23509671174380661</v>
      </c>
      <c r="E13" s="115">
        <v>-1.9577200226890037E-2</v>
      </c>
      <c r="F13" s="115">
        <v>504.74238823850379</v>
      </c>
      <c r="G13" s="115">
        <v>496.18878489376993</v>
      </c>
      <c r="H13" s="115">
        <v>487.70624727245172</v>
      </c>
      <c r="I13" s="115">
        <v>495.61654131094139</v>
      </c>
    </row>
    <row r="14" spans="1:9">
      <c r="A14" s="114" t="s">
        <v>88</v>
      </c>
      <c r="B14" s="115">
        <v>-0.36030265416038715</v>
      </c>
      <c r="C14" s="115">
        <v>-0.24875631286473643</v>
      </c>
      <c r="D14" s="115">
        <v>-0.25770121515468514</v>
      </c>
      <c r="E14" s="115">
        <v>-3.4278967698485506E-2</v>
      </c>
      <c r="F14" s="115">
        <v>483.990823766245</v>
      </c>
      <c r="G14" s="115">
        <v>491.35799851747396</v>
      </c>
      <c r="H14" s="115">
        <v>494.94441797943909</v>
      </c>
      <c r="I14" s="115">
        <v>497.30505815088651</v>
      </c>
    </row>
    <row r="15" spans="1:9">
      <c r="A15" s="114" t="s">
        <v>89</v>
      </c>
      <c r="B15" s="115">
        <v>-0.44629306460932711</v>
      </c>
      <c r="C15" s="115">
        <v>-0.53579899547522947</v>
      </c>
      <c r="D15" s="115">
        <v>-0.61539550099566853</v>
      </c>
      <c r="E15" s="115">
        <v>-0.1808759089212327</v>
      </c>
      <c r="F15" s="115">
        <v>473.79885148692125</v>
      </c>
      <c r="G15" s="115">
        <v>472.2668763958161</v>
      </c>
      <c r="H15" s="115">
        <v>459.71118463202151</v>
      </c>
      <c r="I15" s="115">
        <v>482.77624196128534</v>
      </c>
    </row>
    <row r="16" spans="1:9">
      <c r="A16" s="114" t="s">
        <v>91</v>
      </c>
      <c r="B16" s="115">
        <v>-0.38396544650786057</v>
      </c>
      <c r="C16" s="115">
        <v>-0.37332165457309247</v>
      </c>
      <c r="D16" s="115">
        <v>-0.31479852891305632</v>
      </c>
      <c r="E16" s="115">
        <v>-8.6725881544725159E-2</v>
      </c>
      <c r="F16" s="115">
        <v>479.96677781719171</v>
      </c>
      <c r="G16" s="115">
        <v>481.86969442734852</v>
      </c>
      <c r="H16" s="115">
        <v>482.37451705979038</v>
      </c>
      <c r="I16" s="115">
        <v>494.17875334322002</v>
      </c>
    </row>
    <row r="17" spans="1:9">
      <c r="A17" s="114" t="s">
        <v>92</v>
      </c>
      <c r="B17" s="115">
        <v>-0.15404687599768008</v>
      </c>
      <c r="C17" s="115">
        <v>-0.17625700136962244</v>
      </c>
      <c r="D17" s="115">
        <v>-0.26722437224155132</v>
      </c>
      <c r="E17" s="115">
        <v>2.3375012610641805E-2</v>
      </c>
      <c r="F17" s="115">
        <v>506.93046147792393</v>
      </c>
      <c r="G17" s="115">
        <v>491.74696006973056</v>
      </c>
      <c r="H17" s="115">
        <v>484.44527144619957</v>
      </c>
      <c r="I17" s="115">
        <v>500.28331925630999</v>
      </c>
    </row>
    <row r="18" spans="1:9">
      <c r="A18" s="114" t="s">
        <v>94</v>
      </c>
      <c r="B18" s="115">
        <v>3.8194291431311325E-2</v>
      </c>
      <c r="C18" s="115">
        <v>0.10927258269893353</v>
      </c>
      <c r="D18" s="115">
        <v>5.1513945789014234E-2</v>
      </c>
      <c r="E18" s="115">
        <v>-2.9555824072205375E-2</v>
      </c>
      <c r="F18" s="115">
        <v>526.66864933774502</v>
      </c>
      <c r="G18" s="115">
        <v>515.48007670024504</v>
      </c>
      <c r="H18" s="115">
        <v>517.31323806633702</v>
      </c>
      <c r="I18" s="115">
        <v>495.63910877454555</v>
      </c>
    </row>
    <row r="19" spans="1:9">
      <c r="A19" s="114" t="s">
        <v>95</v>
      </c>
      <c r="B19" s="115">
        <v>-0.29734829936604867</v>
      </c>
      <c r="C19" s="115">
        <v>-0.41383760036329725</v>
      </c>
      <c r="D19" s="115">
        <v>-0.48494343256049549</v>
      </c>
      <c r="E19" s="115">
        <v>-0.1382939044795792</v>
      </c>
      <c r="F19" s="115">
        <v>487.46964533873796</v>
      </c>
      <c r="G19" s="115">
        <v>475.66158082656614</v>
      </c>
      <c r="H19" s="115">
        <v>468.52310857988749</v>
      </c>
      <c r="I19" s="115">
        <v>486.05109878154167</v>
      </c>
    </row>
    <row r="20" spans="1:9">
      <c r="A20" s="114" t="s">
        <v>96</v>
      </c>
      <c r="B20" s="115">
        <v>8.3221182908694788E-4</v>
      </c>
      <c r="C20" s="115">
        <v>-6.6948718577599542E-2</v>
      </c>
      <c r="D20" s="115">
        <v>-0.18161740643234259</v>
      </c>
      <c r="E20" s="115">
        <v>0.17611600552105838</v>
      </c>
      <c r="F20" s="115">
        <v>522.23492849496404</v>
      </c>
      <c r="G20" s="115">
        <v>498.10520584203147</v>
      </c>
      <c r="H20" s="115">
        <v>497.95706853665416</v>
      </c>
      <c r="I20" s="115">
        <v>519.85772238867946</v>
      </c>
    </row>
    <row r="21" spans="1:9" ht="24">
      <c r="A21" s="114" t="s">
        <v>97</v>
      </c>
      <c r="B21" s="115">
        <v>-2.0840923125462509E-2</v>
      </c>
      <c r="C21" s="115">
        <v>0.30961740223311973</v>
      </c>
      <c r="D21" s="115">
        <v>0.4745422991551938</v>
      </c>
      <c r="E21" s="115">
        <v>0.37012374896680189</v>
      </c>
      <c r="F21" s="115">
        <v>524.7542989133558</v>
      </c>
      <c r="G21" s="115">
        <v>534.09126443033335</v>
      </c>
      <c r="H21" s="115">
        <v>556.02191017463929</v>
      </c>
      <c r="I21" s="115">
        <v>539.26748342765234</v>
      </c>
    </row>
    <row r="22" spans="1:9" ht="24">
      <c r="A22" s="114" t="s">
        <v>100</v>
      </c>
      <c r="B22" s="115">
        <v>-0.74602884406353931</v>
      </c>
      <c r="C22" s="115">
        <v>-0.34289080920623471</v>
      </c>
      <c r="D22" s="115">
        <v>-0.36118950475786848</v>
      </c>
      <c r="E22" s="115">
        <v>-0.27932268215989103</v>
      </c>
      <c r="F22" s="115">
        <v>441.24582261911854</v>
      </c>
      <c r="G22" s="115">
        <v>479.42258356244855</v>
      </c>
      <c r="H22" s="115">
        <v>479.36654127604572</v>
      </c>
      <c r="I22" s="115">
        <v>472.17338671505217</v>
      </c>
    </row>
    <row r="23" spans="1:9">
      <c r="A23" s="114" t="s">
        <v>101</v>
      </c>
      <c r="B23" s="115">
        <v>-0.96036085123978954</v>
      </c>
      <c r="C23" s="115">
        <v>-1.2176077680627684</v>
      </c>
      <c r="D23" s="115">
        <v>-1.0171962510999042</v>
      </c>
      <c r="E23" s="115">
        <v>-0.73822914462877376</v>
      </c>
      <c r="F23" s="115">
        <v>421.9606301803932</v>
      </c>
      <c r="G23" s="115">
        <v>399.72192746912435</v>
      </c>
      <c r="H23" s="115">
        <v>410.4964547787672</v>
      </c>
      <c r="I23" s="115">
        <v>425.26529915620205</v>
      </c>
    </row>
    <row r="24" spans="1:9" ht="24">
      <c r="A24" s="114" t="s">
        <v>102</v>
      </c>
      <c r="B24" s="115">
        <v>6.2500629524536666E-2</v>
      </c>
      <c r="C24" s="115">
        <v>8.3865008078562262E-3</v>
      </c>
      <c r="D24" s="115">
        <v>-0.11758295911372732</v>
      </c>
      <c r="E24" s="115">
        <v>6.7172562143020184E-2</v>
      </c>
      <c r="F24" s="115">
        <v>531.90940582300368</v>
      </c>
      <c r="G24" s="115">
        <v>513.11897042539567</v>
      </c>
      <c r="H24" s="115">
        <v>506.74697063880581</v>
      </c>
      <c r="I24" s="115">
        <v>508.40372294455176</v>
      </c>
    </row>
    <row r="25" spans="1:9" ht="24">
      <c r="A25" s="114" t="s">
        <v>103</v>
      </c>
      <c r="B25" s="115">
        <v>5.3924500267909965E-2</v>
      </c>
      <c r="C25" s="115">
        <v>0.13830505278463878</v>
      </c>
      <c r="D25" s="115">
        <v>0.14142918285076125</v>
      </c>
      <c r="E25" s="115">
        <v>0.22675507254129662</v>
      </c>
      <c r="F25" s="115">
        <v>528.79973211704726</v>
      </c>
      <c r="G25" s="115">
        <v>521.55151001040747</v>
      </c>
      <c r="H25" s="115">
        <v>521.03264500352032</v>
      </c>
      <c r="I25" s="115">
        <v>520.8800086865989</v>
      </c>
    </row>
    <row r="26" spans="1:9">
      <c r="A26" s="114" t="s">
        <v>104</v>
      </c>
      <c r="B26" s="115">
        <v>-0.16114603508615855</v>
      </c>
      <c r="C26" s="115">
        <v>-0.13980346837361635</v>
      </c>
      <c r="D26" s="115">
        <v>-0.28538131660090793</v>
      </c>
      <c r="E26" s="115">
        <v>3.7627873040706715E-2</v>
      </c>
      <c r="F26" s="115">
        <v>505.2809887644824</v>
      </c>
      <c r="G26" s="115">
        <v>499.74023383240541</v>
      </c>
      <c r="H26" s="115">
        <v>484.29256300846117</v>
      </c>
      <c r="I26" s="115">
        <v>503.23002036531227</v>
      </c>
    </row>
    <row r="27" spans="1:9">
      <c r="A27" s="114" t="s">
        <v>105</v>
      </c>
      <c r="B27" s="115">
        <v>-0.41348740111778781</v>
      </c>
      <c r="C27" s="115">
        <v>-0.17629232739897219</v>
      </c>
      <c r="D27" s="115">
        <v>-5.0463310396448476E-2</v>
      </c>
      <c r="E27" s="115">
        <v>-5.7925432834964367E-4</v>
      </c>
      <c r="F27" s="115">
        <v>479.12168796033762</v>
      </c>
      <c r="G27" s="115">
        <v>496.60526589979065</v>
      </c>
      <c r="H27" s="115">
        <v>507.63952711655344</v>
      </c>
      <c r="I27" s="115">
        <v>500.4784825552577</v>
      </c>
    </row>
    <row r="28" spans="1:9">
      <c r="A28" s="114" t="s">
        <v>106</v>
      </c>
      <c r="B28" s="115">
        <v>-0.50760007579867483</v>
      </c>
      <c r="C28" s="115">
        <v>-0.43008269957605422</v>
      </c>
      <c r="D28" s="115">
        <v>-0.45339107250424004</v>
      </c>
      <c r="E28" s="115">
        <v>-9.271655610719895E-2</v>
      </c>
      <c r="F28" s="115">
        <v>470.15462206588012</v>
      </c>
      <c r="G28" s="115">
        <v>477.56864555294015</v>
      </c>
      <c r="H28" s="115">
        <v>472.30430502820656</v>
      </c>
      <c r="I28" s="115">
        <v>489.334923939823</v>
      </c>
    </row>
    <row r="29" spans="1:9">
      <c r="A29" s="114" t="s">
        <v>108</v>
      </c>
      <c r="B29" s="115">
        <v>-0.27130220031818936</v>
      </c>
      <c r="C29" s="115">
        <v>-0.35724538097866748</v>
      </c>
      <c r="D29" s="115">
        <v>-0.54973275464771698</v>
      </c>
      <c r="E29" s="115">
        <v>-0.18069962819548369</v>
      </c>
      <c r="F29" s="115">
        <v>492.55296916009951</v>
      </c>
      <c r="G29" s="115">
        <v>480.53799046602279</v>
      </c>
      <c r="H29" s="115">
        <v>460.83011201748036</v>
      </c>
      <c r="I29" s="115">
        <v>481.04232605262405</v>
      </c>
    </row>
    <row r="30" spans="1:9">
      <c r="A30" s="114" t="s">
        <v>109</v>
      </c>
      <c r="B30" s="115">
        <v>-6.3818775378887166E-2</v>
      </c>
      <c r="C30" s="115">
        <v>7.3485247438274046E-2</v>
      </c>
      <c r="D30" s="115">
        <v>-4.7819443780288191E-2</v>
      </c>
      <c r="E30" s="115">
        <v>-2.1830465574144031E-2</v>
      </c>
      <c r="F30" s="115">
        <v>516.33118577909499</v>
      </c>
      <c r="G30" s="115">
        <v>514.26741266931856</v>
      </c>
      <c r="H30" s="115">
        <v>507.31288005794573</v>
      </c>
      <c r="I30" s="115">
        <v>497.44942352599924</v>
      </c>
    </row>
    <row r="31" spans="1:9" ht="24">
      <c r="A31" s="114" t="s">
        <v>110</v>
      </c>
      <c r="B31" s="115">
        <v>-0.27593695775402943</v>
      </c>
      <c r="C31" s="115">
        <v>-9.2667876898260809E-2</v>
      </c>
      <c r="D31" s="115">
        <v>-0.18153231265004249</v>
      </c>
      <c r="E31" s="115">
        <v>-1.0949077733860581E-3</v>
      </c>
      <c r="F31" s="115">
        <v>494.3716192303645</v>
      </c>
      <c r="G31" s="115">
        <v>499.1213985961993</v>
      </c>
      <c r="H31" s="115">
        <v>499.27778358379811</v>
      </c>
      <c r="I31" s="115">
        <v>500.50021185924879</v>
      </c>
    </row>
    <row r="32" spans="1:9" ht="24">
      <c r="A32" s="114" t="s">
        <v>112</v>
      </c>
      <c r="B32" s="115">
        <v>-2.148821515362017E-2</v>
      </c>
      <c r="C32" s="115">
        <v>-5.8688720197920312E-2</v>
      </c>
      <c r="D32" s="115">
        <v>-0.19971633733312424</v>
      </c>
      <c r="E32" s="115">
        <v>-6.9256261981190295E-2</v>
      </c>
      <c r="F32" s="115">
        <v>523.44330375555592</v>
      </c>
      <c r="G32" s="115">
        <v>507.01274867032043</v>
      </c>
      <c r="H32" s="115">
        <v>495.08350940991039</v>
      </c>
      <c r="I32" s="115">
        <v>494.18201030836451</v>
      </c>
    </row>
    <row r="33" spans="1:9" ht="24">
      <c r="A33" s="114" t="s">
        <v>113</v>
      </c>
      <c r="B33" s="115">
        <v>-0.20296869267444131</v>
      </c>
      <c r="C33" s="115">
        <v>-0.20458581495076575</v>
      </c>
      <c r="D33" s="116"/>
      <c r="E33" s="115">
        <v>-2.0774438637400382E-2</v>
      </c>
      <c r="F33" s="115">
        <v>504.41969124529652</v>
      </c>
      <c r="G33" s="115">
        <v>495.18586523978769</v>
      </c>
      <c r="H33" s="116"/>
      <c r="I33" s="115">
        <v>499.82682113166521</v>
      </c>
    </row>
  </sheetData>
  <mergeCells count="4">
    <mergeCell ref="B4:E4"/>
    <mergeCell ref="F4:I4"/>
    <mergeCell ref="B3:E3"/>
    <mergeCell ref="F3:I3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3"/>
  <sheetViews>
    <sheetView zoomScaleNormal="100" workbookViewId="0"/>
  </sheetViews>
  <sheetFormatPr defaultRowHeight="15"/>
  <cols>
    <col min="1" max="1" width="14.42578125" style="117" customWidth="1"/>
    <col min="2" max="9" width="9.140625" style="5"/>
  </cols>
  <sheetData>
    <row r="1" spans="1:9">
      <c r="A1" s="236" t="s">
        <v>860</v>
      </c>
    </row>
    <row r="3" spans="1:9">
      <c r="A3" s="7" t="s">
        <v>68</v>
      </c>
      <c r="B3" s="250" t="s">
        <v>492</v>
      </c>
      <c r="C3" s="251"/>
      <c r="D3" s="251"/>
      <c r="E3" s="251"/>
      <c r="F3" s="250" t="s">
        <v>493</v>
      </c>
      <c r="G3" s="251"/>
      <c r="H3" s="251"/>
      <c r="I3" s="251"/>
    </row>
    <row r="4" spans="1:9">
      <c r="A4" s="93"/>
      <c r="B4" s="250" t="s">
        <v>74</v>
      </c>
      <c r="C4" s="251"/>
      <c r="D4" s="251"/>
      <c r="E4" s="251"/>
      <c r="F4" s="250" t="s">
        <v>74</v>
      </c>
      <c r="G4" s="251"/>
      <c r="H4" s="251"/>
      <c r="I4" s="251"/>
    </row>
    <row r="5" spans="1:9">
      <c r="A5" s="119"/>
      <c r="B5" s="120">
        <v>2000</v>
      </c>
      <c r="C5" s="120">
        <v>2003</v>
      </c>
      <c r="D5" s="120">
        <v>2006</v>
      </c>
      <c r="E5" s="120">
        <v>2009</v>
      </c>
      <c r="F5" s="120">
        <v>2000</v>
      </c>
      <c r="G5" s="120">
        <v>2003</v>
      </c>
      <c r="H5" s="120">
        <v>2006</v>
      </c>
      <c r="I5" s="120">
        <v>2009</v>
      </c>
    </row>
    <row r="6" spans="1:9">
      <c r="A6" s="114" t="s">
        <v>79</v>
      </c>
      <c r="B6" s="115">
        <v>0.29430363743785731</v>
      </c>
      <c r="C6" s="115">
        <v>0.28708313525914997</v>
      </c>
      <c r="D6" s="115">
        <v>0.17471414019026374</v>
      </c>
      <c r="E6" s="115">
        <v>0.17926973220891029</v>
      </c>
      <c r="F6" s="115">
        <v>533.32234523797888</v>
      </c>
      <c r="G6" s="115">
        <v>524.26600425418792</v>
      </c>
      <c r="H6" s="115">
        <v>519.9077482996604</v>
      </c>
      <c r="I6" s="115">
        <v>514.34046239919326</v>
      </c>
    </row>
    <row r="7" spans="1:9">
      <c r="A7" s="114" t="s">
        <v>80</v>
      </c>
      <c r="B7" s="115">
        <v>6.569502986035021E-2</v>
      </c>
      <c r="C7" s="115">
        <v>3.7323099146487723E-2</v>
      </c>
      <c r="D7" s="115">
        <v>2.4805988889192249E-2</v>
      </c>
      <c r="E7" s="115">
        <v>-6.8382611334634663E-2</v>
      </c>
      <c r="F7" s="115">
        <v>514.34363915411586</v>
      </c>
      <c r="G7" s="115">
        <v>505.61098328530795</v>
      </c>
      <c r="H7" s="115">
        <v>505.48359832016735</v>
      </c>
      <c r="I7" s="115">
        <v>495.90865496780123</v>
      </c>
    </row>
    <row r="8" spans="1:9">
      <c r="A8" s="114" t="s">
        <v>81</v>
      </c>
      <c r="B8" s="115">
        <v>0.14258874089069459</v>
      </c>
      <c r="C8" s="115">
        <v>0.34891142175416667</v>
      </c>
      <c r="D8" s="115">
        <v>0.21743119311556539</v>
      </c>
      <c r="E8" s="115">
        <v>0.14843277616914735</v>
      </c>
      <c r="F8" s="115">
        <v>515.43096606516281</v>
      </c>
      <c r="G8" s="115">
        <v>529.28641453315913</v>
      </c>
      <c r="H8" s="115">
        <v>520.34897264245967</v>
      </c>
      <c r="I8" s="115">
        <v>515.27227687388654</v>
      </c>
    </row>
    <row r="9" spans="1:9">
      <c r="A9" s="114" t="s">
        <v>83</v>
      </c>
      <c r="B9" s="115">
        <v>0.28455429906489099</v>
      </c>
      <c r="C9" s="115">
        <v>0.36565469220316621</v>
      </c>
      <c r="D9" s="115">
        <v>0.26885979427619022</v>
      </c>
      <c r="E9" s="115">
        <v>0.32030522003964257</v>
      </c>
      <c r="F9" s="115">
        <v>533.00187128084167</v>
      </c>
      <c r="G9" s="115">
        <v>532.48673608141132</v>
      </c>
      <c r="H9" s="115">
        <v>527.00717884782193</v>
      </c>
      <c r="I9" s="115">
        <v>526.80515275093262</v>
      </c>
    </row>
    <row r="10" spans="1:9" ht="24">
      <c r="A10" s="114" t="s">
        <v>84</v>
      </c>
      <c r="B10" s="115">
        <v>-0.10996915527596297</v>
      </c>
      <c r="C10" s="115">
        <v>0.17362887806660682</v>
      </c>
      <c r="D10" s="115">
        <v>5.7907092642956619E-2</v>
      </c>
      <c r="E10" s="115">
        <v>-8.2634095793088308E-2</v>
      </c>
      <c r="F10" s="115">
        <v>493.16668239068855</v>
      </c>
      <c r="G10" s="115">
        <v>516.45500048846941</v>
      </c>
      <c r="H10" s="115">
        <v>509.85935906720277</v>
      </c>
      <c r="I10" s="115">
        <v>492.81409425739179</v>
      </c>
    </row>
    <row r="11" spans="1:9">
      <c r="A11" s="114" t="s">
        <v>85</v>
      </c>
      <c r="B11" s="115">
        <v>0.11797491331648638</v>
      </c>
      <c r="C11" s="115">
        <v>0.20754736885370698</v>
      </c>
      <c r="D11" s="115">
        <v>0.11763128363798978</v>
      </c>
      <c r="E11" s="115">
        <v>4.1240173551767352E-2</v>
      </c>
      <c r="F11" s="115">
        <v>514.47780236713686</v>
      </c>
      <c r="G11" s="115">
        <v>514.28767517677477</v>
      </c>
      <c r="H11" s="115">
        <v>513.02594984186237</v>
      </c>
      <c r="I11" s="115">
        <v>503.27814716140057</v>
      </c>
    </row>
    <row r="12" spans="1:9">
      <c r="A12" s="114" t="s">
        <v>86</v>
      </c>
      <c r="B12" s="115">
        <v>0.28825718749842688</v>
      </c>
      <c r="C12" s="115">
        <v>0.46641442763814012</v>
      </c>
      <c r="D12" s="115">
        <v>0.50736088850451821</v>
      </c>
      <c r="E12" s="115">
        <v>0.45362657527302086</v>
      </c>
      <c r="F12" s="115">
        <v>535.54441789609166</v>
      </c>
      <c r="G12" s="115">
        <v>544.28918696931885</v>
      </c>
      <c r="H12" s="115">
        <v>548.35839492400964</v>
      </c>
      <c r="I12" s="115">
        <v>540.5043480713997</v>
      </c>
    </row>
    <row r="13" spans="1:9">
      <c r="A13" s="114" t="s">
        <v>87</v>
      </c>
      <c r="B13" s="115">
        <v>0.11365279718918662</v>
      </c>
      <c r="C13" s="115">
        <v>0.15369082882584359</v>
      </c>
      <c r="D13" s="115">
        <v>-0.10234882907366086</v>
      </c>
      <c r="E13" s="115">
        <v>-1.8376724656262621E-2</v>
      </c>
      <c r="F13" s="115">
        <v>517.15057090198945</v>
      </c>
      <c r="G13" s="115">
        <v>510.79947353216454</v>
      </c>
      <c r="H13" s="115">
        <v>495.53833282458214</v>
      </c>
      <c r="I13" s="115">
        <v>496.78231039753007</v>
      </c>
    </row>
    <row r="14" spans="1:9">
      <c r="A14" s="114" t="s">
        <v>88</v>
      </c>
      <c r="B14" s="115">
        <v>-0.25867019604528846</v>
      </c>
      <c r="C14" s="115">
        <v>2.0867337246727249E-2</v>
      </c>
      <c r="D14" s="115">
        <v>-5.7856789459340228E-3</v>
      </c>
      <c r="E14" s="115">
        <v>0.11937525477458379</v>
      </c>
      <c r="F14" s="115">
        <v>485.33093513699163</v>
      </c>
      <c r="G14" s="115">
        <v>502.98553214174399</v>
      </c>
      <c r="H14" s="115">
        <v>503.79085848679347</v>
      </c>
      <c r="I14" s="115">
        <v>512.77764259984042</v>
      </c>
    </row>
    <row r="15" spans="1:9">
      <c r="A15" s="114" t="s">
        <v>89</v>
      </c>
      <c r="B15" s="115">
        <v>-0.60163838429539329</v>
      </c>
      <c r="C15" s="115">
        <v>-0.51266913814425419</v>
      </c>
      <c r="D15" s="115">
        <v>-0.49239067996303099</v>
      </c>
      <c r="E15" s="115">
        <v>-0.40321411284291891</v>
      </c>
      <c r="F15" s="115">
        <v>446.89148769398679</v>
      </c>
      <c r="G15" s="115">
        <v>444.91186270104413</v>
      </c>
      <c r="H15" s="115">
        <v>459.2019866405081</v>
      </c>
      <c r="I15" s="115">
        <v>466.09637285855001</v>
      </c>
    </row>
    <row r="16" spans="1:9">
      <c r="A16" s="114" t="s">
        <v>91</v>
      </c>
      <c r="B16" s="115">
        <v>-0.18727021480077691</v>
      </c>
      <c r="C16" s="115">
        <v>-3.994619837129175E-2</v>
      </c>
      <c r="D16" s="115">
        <v>-0.1309913183731064</v>
      </c>
      <c r="E16" s="115">
        <v>-0.10038480332154316</v>
      </c>
      <c r="F16" s="115">
        <v>483.32731838827681</v>
      </c>
      <c r="G16" s="115">
        <v>490.01239238408141</v>
      </c>
      <c r="H16" s="115">
        <v>490.93738287695658</v>
      </c>
      <c r="I16" s="115">
        <v>490.17002755257329</v>
      </c>
    </row>
    <row r="17" spans="1:9">
      <c r="A17" s="114" t="s">
        <v>92</v>
      </c>
      <c r="B17" s="115">
        <v>8.4522618857946527E-2</v>
      </c>
      <c r="C17" s="115">
        <v>0.1728677529792513</v>
      </c>
      <c r="D17" s="115">
        <v>2.847430861868094E-2</v>
      </c>
      <c r="E17" s="115">
        <v>9.2399355690773385E-2</v>
      </c>
      <c r="F17" s="115">
        <v>514.43120980401943</v>
      </c>
      <c r="G17" s="115">
        <v>515.10865002474975</v>
      </c>
      <c r="H17" s="115">
        <v>505.54482821560191</v>
      </c>
      <c r="I17" s="115">
        <v>506.6691636473866</v>
      </c>
    </row>
    <row r="18" spans="1:9">
      <c r="A18" s="114" t="s">
        <v>94</v>
      </c>
      <c r="B18" s="115">
        <v>-8.160682092234392E-2</v>
      </c>
      <c r="C18" s="115">
        <v>1.4177322252334985E-2</v>
      </c>
      <c r="D18" s="115">
        <v>-2.2421888895677561E-2</v>
      </c>
      <c r="E18" s="115">
        <v>-0.11331447547120979</v>
      </c>
      <c r="F18" s="115">
        <v>502.91228669260073</v>
      </c>
      <c r="G18" s="115">
        <v>502.83731927835402</v>
      </c>
      <c r="H18" s="115">
        <v>501.47177088984392</v>
      </c>
      <c r="I18" s="115">
        <v>487.13637524220763</v>
      </c>
    </row>
    <row r="19" spans="1:9">
      <c r="A19" s="114" t="s">
        <v>95</v>
      </c>
      <c r="B19" s="115">
        <v>-0.51766437108126162</v>
      </c>
      <c r="C19" s="115">
        <v>-0.28332143102918644</v>
      </c>
      <c r="D19" s="115">
        <v>-0.43224415198455018</v>
      </c>
      <c r="E19" s="115">
        <v>-0.19546676938333313</v>
      </c>
      <c r="F19" s="115">
        <v>457.34509633285018</v>
      </c>
      <c r="G19" s="115">
        <v>465.66421009310017</v>
      </c>
      <c r="H19" s="115">
        <v>461.68872068980636</v>
      </c>
      <c r="I19" s="115">
        <v>482.90848043052819</v>
      </c>
    </row>
    <row r="20" spans="1:9">
      <c r="A20" s="114" t="s">
        <v>96</v>
      </c>
      <c r="B20" s="115">
        <v>0.59044512548471217</v>
      </c>
      <c r="C20" s="115">
        <v>0.41221249101511881</v>
      </c>
      <c r="D20" s="115">
        <v>0.23842652834099526</v>
      </c>
      <c r="E20" s="115">
        <v>0.34888869442866133</v>
      </c>
      <c r="F20" s="115">
        <v>556.61240309186178</v>
      </c>
      <c r="G20" s="115">
        <v>534.1365015716674</v>
      </c>
      <c r="H20" s="115">
        <v>523.10251495872342</v>
      </c>
      <c r="I20" s="115">
        <v>528.99309300025709</v>
      </c>
    </row>
    <row r="21" spans="1:9" ht="24">
      <c r="A21" s="114" t="s">
        <v>97</v>
      </c>
      <c r="B21" s="115">
        <v>0.36581015988970428</v>
      </c>
      <c r="C21" s="115">
        <v>0.41932006015301326</v>
      </c>
      <c r="D21" s="115">
        <v>0.50204269176459315</v>
      </c>
      <c r="E21" s="115">
        <v>0.52773738555099114</v>
      </c>
      <c r="F21" s="115">
        <v>546.84127967242375</v>
      </c>
      <c r="G21" s="115">
        <v>542.2273694547913</v>
      </c>
      <c r="H21" s="115">
        <v>547.45847873791672</v>
      </c>
      <c r="I21" s="115">
        <v>546.22853407198522</v>
      </c>
    </row>
    <row r="22" spans="1:9" ht="24">
      <c r="A22" s="114" t="s">
        <v>100</v>
      </c>
      <c r="B22" s="115">
        <v>-0.72447938219717378</v>
      </c>
      <c r="C22" s="115">
        <v>-7.0908647197495317E-2</v>
      </c>
      <c r="D22" s="115">
        <v>-0.1461989713193492</v>
      </c>
      <c r="E22" s="115">
        <v>-0.12520500713461882</v>
      </c>
      <c r="F22" s="115">
        <v>445.65574126932029</v>
      </c>
      <c r="G22" s="115">
        <v>493.20855664770716</v>
      </c>
      <c r="H22" s="115">
        <v>490.0018401965736</v>
      </c>
      <c r="I22" s="115">
        <v>489.06726340809217</v>
      </c>
    </row>
    <row r="23" spans="1:9">
      <c r="A23" s="114" t="s">
        <v>101</v>
      </c>
      <c r="B23" s="115">
        <v>-1.3083987254520419</v>
      </c>
      <c r="C23" s="115">
        <v>-1.1118538191112075</v>
      </c>
      <c r="D23" s="115">
        <v>-1.0532441409252598</v>
      </c>
      <c r="E23" s="115">
        <v>-0.91311685193738823</v>
      </c>
      <c r="F23" s="115">
        <v>387.2862099647262</v>
      </c>
      <c r="G23" s="115">
        <v>385.218339471224</v>
      </c>
      <c r="H23" s="115">
        <v>405.65463974687236</v>
      </c>
      <c r="I23" s="115">
        <v>418.5090947591346</v>
      </c>
    </row>
    <row r="24" spans="1:9" ht="24">
      <c r="A24" s="114" t="s">
        <v>102</v>
      </c>
      <c r="B24" s="115">
        <v>0.57733207859695512</v>
      </c>
      <c r="C24" s="115">
        <v>0.38105080285562287</v>
      </c>
      <c r="D24" s="115">
        <v>0.27306497046896866</v>
      </c>
      <c r="E24" s="115">
        <v>0.2572181124283287</v>
      </c>
      <c r="F24" s="115">
        <v>563.48648789696233</v>
      </c>
      <c r="G24" s="115">
        <v>537.82327599997484</v>
      </c>
      <c r="H24" s="115">
        <v>530.65404621090909</v>
      </c>
      <c r="I24" s="115">
        <v>525.83568838092424</v>
      </c>
    </row>
    <row r="25" spans="1:9" ht="24">
      <c r="A25" s="114" t="s">
        <v>103</v>
      </c>
      <c r="B25" s="115">
        <v>0.32324840251774856</v>
      </c>
      <c r="C25" s="115">
        <v>0.2409791701432123</v>
      </c>
      <c r="D25" s="115">
        <v>0.22746213304091023</v>
      </c>
      <c r="E25" s="115">
        <v>0.23638269131308987</v>
      </c>
      <c r="F25" s="115">
        <v>536.87089285432114</v>
      </c>
      <c r="G25" s="115">
        <v>523.48658470675548</v>
      </c>
      <c r="H25" s="115">
        <v>521.98884861636157</v>
      </c>
      <c r="I25" s="115">
        <v>519.30087248905136</v>
      </c>
    </row>
    <row r="26" spans="1:9">
      <c r="A26" s="114" t="s">
        <v>104</v>
      </c>
      <c r="B26" s="115">
        <v>-0.11794410613579968</v>
      </c>
      <c r="C26" s="115">
        <v>-3.8943938591686759E-2</v>
      </c>
      <c r="D26" s="115">
        <v>-0.12209600521725268</v>
      </c>
      <c r="E26" s="115">
        <v>-7.9207962072921877E-3</v>
      </c>
      <c r="F26" s="115">
        <v>499.41721325149564</v>
      </c>
      <c r="G26" s="115">
        <v>495.18539048572495</v>
      </c>
      <c r="H26" s="115">
        <v>489.84635300172664</v>
      </c>
      <c r="I26" s="115">
        <v>497.95569310561496</v>
      </c>
    </row>
    <row r="27" spans="1:9">
      <c r="A27" s="114" t="s">
        <v>105</v>
      </c>
      <c r="B27" s="115">
        <v>-0.42459576436862534</v>
      </c>
      <c r="C27" s="115">
        <v>-8.5852300782135182E-2</v>
      </c>
      <c r="D27" s="115">
        <v>-0.10470811012766428</v>
      </c>
      <c r="E27" s="115">
        <v>-6.4331665127272175E-2</v>
      </c>
      <c r="F27" s="115">
        <v>470.10654408257403</v>
      </c>
      <c r="G27" s="115">
        <v>490.23877608161456</v>
      </c>
      <c r="H27" s="115">
        <v>495.42849661757236</v>
      </c>
      <c r="I27" s="115">
        <v>494.80291851711104</v>
      </c>
    </row>
    <row r="28" spans="1:9">
      <c r="A28" s="114" t="s">
        <v>106</v>
      </c>
      <c r="B28" s="115">
        <v>-0.61437193250704325</v>
      </c>
      <c r="C28" s="115">
        <v>-0.33440848787810573</v>
      </c>
      <c r="D28" s="115">
        <v>-0.39630896295103668</v>
      </c>
      <c r="E28" s="115">
        <v>-0.14656569586818949</v>
      </c>
      <c r="F28" s="115">
        <v>453.73872415504354</v>
      </c>
      <c r="G28" s="115">
        <v>466.01669470103781</v>
      </c>
      <c r="H28" s="115">
        <v>466.16098560873019</v>
      </c>
      <c r="I28" s="115">
        <v>486.88830609813778</v>
      </c>
    </row>
    <row r="29" spans="1:9">
      <c r="A29" s="114" t="s">
        <v>108</v>
      </c>
      <c r="B29" s="115">
        <v>-0.28603716153593345</v>
      </c>
      <c r="C29" s="115">
        <v>-0.13093467111172308</v>
      </c>
      <c r="D29" s="115">
        <v>-0.25813350130904872</v>
      </c>
      <c r="E29" s="115">
        <v>-0.18302360368081946</v>
      </c>
      <c r="F29" s="115">
        <v>476.30588881188373</v>
      </c>
      <c r="G29" s="115">
        <v>485.10805641084391</v>
      </c>
      <c r="H29" s="115">
        <v>479.9575069760175</v>
      </c>
      <c r="I29" s="115">
        <v>483.49314032126779</v>
      </c>
    </row>
    <row r="30" spans="1:9">
      <c r="A30" s="114" t="s">
        <v>109</v>
      </c>
      <c r="B30" s="115">
        <v>5.7268991398256322E-2</v>
      </c>
      <c r="C30" s="115">
        <v>0.14734813198306207</v>
      </c>
      <c r="D30" s="115">
        <v>-1.2981657562680488E-2</v>
      </c>
      <c r="E30" s="115">
        <v>-5.567260656897139E-2</v>
      </c>
      <c r="F30" s="115">
        <v>509.77363860054976</v>
      </c>
      <c r="G30" s="115">
        <v>509.04644871741687</v>
      </c>
      <c r="H30" s="115">
        <v>502.35639827641666</v>
      </c>
      <c r="I30" s="115">
        <v>494.2381754223897</v>
      </c>
    </row>
    <row r="31" spans="1:9" ht="24">
      <c r="A31" s="114" t="s">
        <v>110</v>
      </c>
      <c r="B31" s="115">
        <v>0.27944363831816438</v>
      </c>
      <c r="C31" s="115">
        <v>0.31457930512451648</v>
      </c>
      <c r="D31" s="115">
        <v>0.29865396541349098</v>
      </c>
      <c r="E31" s="115">
        <v>0.4028283852533216</v>
      </c>
      <c r="F31" s="115">
        <v>529.34254434969068</v>
      </c>
      <c r="G31" s="115">
        <v>526.55314803987858</v>
      </c>
      <c r="H31" s="115">
        <v>529.65614690363611</v>
      </c>
      <c r="I31" s="115">
        <v>533.96064492051448</v>
      </c>
    </row>
    <row r="32" spans="1:9" ht="24">
      <c r="A32" s="114" t="s">
        <v>112</v>
      </c>
      <c r="B32" s="115">
        <v>0.2484587529389691</v>
      </c>
      <c r="C32" s="115">
        <v>6.3447962717708625E-2</v>
      </c>
      <c r="D32" s="115">
        <v>-9.674443927889069E-2</v>
      </c>
      <c r="E32" s="115">
        <v>-9.0344000318730064E-2</v>
      </c>
      <c r="F32" s="115">
        <v>529.19972819209067</v>
      </c>
      <c r="G32" s="115">
        <v>508.25808093721508</v>
      </c>
      <c r="H32" s="115">
        <v>495.44415827081366</v>
      </c>
      <c r="I32" s="115">
        <v>492.4140782062604</v>
      </c>
    </row>
    <row r="33" spans="1:9" ht="24">
      <c r="A33" s="114" t="s">
        <v>113</v>
      </c>
      <c r="B33" s="115">
        <v>-0.14794337561371615</v>
      </c>
      <c r="C33" s="115">
        <v>-0.18725682552746217</v>
      </c>
      <c r="D33" s="115">
        <v>-0.34189589762174905</v>
      </c>
      <c r="E33" s="115">
        <v>-0.16430648339218018</v>
      </c>
      <c r="F33" s="115">
        <v>493.15063283616661</v>
      </c>
      <c r="G33" s="115">
        <v>482.882789544351</v>
      </c>
      <c r="H33" s="115">
        <v>474.3521575001609</v>
      </c>
      <c r="I33" s="115">
        <v>487.39652040653925</v>
      </c>
    </row>
  </sheetData>
  <mergeCells count="4">
    <mergeCell ref="B3:E3"/>
    <mergeCell ref="F3:I3"/>
    <mergeCell ref="B4:E4"/>
    <mergeCell ref="F4:I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33"/>
  <sheetViews>
    <sheetView zoomScaleNormal="100" workbookViewId="0"/>
  </sheetViews>
  <sheetFormatPr defaultRowHeight="15"/>
  <cols>
    <col min="1" max="1" width="9.140625" style="117"/>
    <col min="2" max="9" width="9.140625" style="5"/>
  </cols>
  <sheetData>
    <row r="1" spans="1:9">
      <c r="A1" s="236" t="s">
        <v>861</v>
      </c>
    </row>
    <row r="3" spans="1:9" ht="15.75" customHeight="1">
      <c r="A3" s="7" t="s">
        <v>68</v>
      </c>
      <c r="B3" s="250" t="s">
        <v>494</v>
      </c>
      <c r="C3" s="251"/>
      <c r="D3" s="251"/>
      <c r="E3" s="251"/>
      <c r="F3" s="250" t="s">
        <v>495</v>
      </c>
      <c r="G3" s="251"/>
      <c r="H3" s="251"/>
      <c r="I3" s="251"/>
    </row>
    <row r="4" spans="1:9">
      <c r="A4" s="93"/>
      <c r="B4" s="250" t="s">
        <v>74</v>
      </c>
      <c r="C4" s="251"/>
      <c r="D4" s="251"/>
      <c r="E4" s="251"/>
      <c r="F4" s="250" t="s">
        <v>74</v>
      </c>
      <c r="G4" s="251"/>
      <c r="H4" s="251"/>
      <c r="I4" s="251"/>
    </row>
    <row r="5" spans="1:9">
      <c r="A5" s="119"/>
      <c r="B5" s="120">
        <v>2000</v>
      </c>
      <c r="C5" s="120">
        <v>2003</v>
      </c>
      <c r="D5" s="120">
        <v>2006</v>
      </c>
      <c r="E5" s="120">
        <v>2009</v>
      </c>
      <c r="F5" s="120">
        <v>2000</v>
      </c>
      <c r="G5" s="120">
        <v>2003</v>
      </c>
      <c r="H5" s="120">
        <v>2006</v>
      </c>
      <c r="I5" s="120">
        <v>2009</v>
      </c>
    </row>
    <row r="6" spans="1:9" ht="36">
      <c r="A6" s="114" t="s">
        <v>79</v>
      </c>
      <c r="B6" s="115">
        <v>0.16147328358097462</v>
      </c>
      <c r="C6" s="115">
        <v>0.17376873780310231</v>
      </c>
      <c r="D6" s="115">
        <v>0.18470575488750479</v>
      </c>
      <c r="E6" s="115">
        <v>0.19179795331814853</v>
      </c>
      <c r="F6" s="115">
        <v>527.50206825641305</v>
      </c>
      <c r="G6" s="115">
        <v>525.05449901117152</v>
      </c>
      <c r="H6" s="115">
        <v>526.87958871616775</v>
      </c>
      <c r="I6" s="115">
        <v>527.27053402653996</v>
      </c>
    </row>
    <row r="7" spans="1:9" ht="24">
      <c r="A7" s="114" t="s">
        <v>80</v>
      </c>
      <c r="B7" s="115">
        <v>7.3429537331063263E-2</v>
      </c>
      <c r="C7" s="115">
        <v>-0.2363366706736835</v>
      </c>
      <c r="D7" s="115">
        <v>1.0513254454074106E-2</v>
      </c>
      <c r="E7" s="115">
        <v>-0.1437031237241061</v>
      </c>
      <c r="F7" s="115">
        <v>518.08894517299871</v>
      </c>
      <c r="G7" s="115">
        <v>490.98460351164812</v>
      </c>
      <c r="H7" s="115">
        <v>510.83715436131723</v>
      </c>
      <c r="I7" s="115">
        <v>494.32767318565226</v>
      </c>
    </row>
    <row r="8" spans="1:9" ht="24">
      <c r="A8" s="114" t="s">
        <v>81</v>
      </c>
      <c r="B8" s="115">
        <v>-0.15161445108585392</v>
      </c>
      <c r="C8" s="115">
        <v>-5.6579486170805831E-4</v>
      </c>
      <c r="D8" s="115">
        <v>3.0980563828990972E-2</v>
      </c>
      <c r="E8" s="115">
        <v>-1.9993986976770781E-2</v>
      </c>
      <c r="F8" s="115">
        <v>490.75561977973399</v>
      </c>
      <c r="G8" s="115">
        <v>508.82898493384147</v>
      </c>
      <c r="H8" s="115">
        <v>510.36348360351508</v>
      </c>
      <c r="I8" s="115">
        <v>506.57552626029451</v>
      </c>
    </row>
    <row r="9" spans="1:9" ht="24">
      <c r="A9" s="114" t="s">
        <v>83</v>
      </c>
      <c r="B9" s="115">
        <v>0.18885690161419538</v>
      </c>
      <c r="C9" s="115">
        <v>0.18298091231407515</v>
      </c>
      <c r="D9" s="115">
        <v>0.27029722635599795</v>
      </c>
      <c r="E9" s="115">
        <v>0.22058392336531035</v>
      </c>
      <c r="F9" s="115">
        <v>529.36025433822124</v>
      </c>
      <c r="G9" s="115">
        <v>518.74516355460366</v>
      </c>
      <c r="H9" s="115">
        <v>534.46977728998888</v>
      </c>
      <c r="I9" s="115">
        <v>528.70495321335409</v>
      </c>
    </row>
    <row r="10" spans="1:9" ht="48">
      <c r="A10" s="114" t="s">
        <v>84</v>
      </c>
      <c r="B10" s="115">
        <v>-4.8583153961247155E-2</v>
      </c>
      <c r="C10" s="115">
        <v>1.8912248742106952E-2</v>
      </c>
      <c r="D10" s="115">
        <v>4.0366292244139235E-2</v>
      </c>
      <c r="E10" s="115">
        <v>-8.7886934133072581E-2</v>
      </c>
      <c r="F10" s="115">
        <v>506.73053836483462</v>
      </c>
      <c r="G10" s="115">
        <v>523.25372975975642</v>
      </c>
      <c r="H10" s="115">
        <v>512.86074610202388</v>
      </c>
      <c r="I10" s="115">
        <v>500.4970660288455</v>
      </c>
    </row>
    <row r="11" spans="1:9" ht="36">
      <c r="A11" s="114" t="s">
        <v>85</v>
      </c>
      <c r="B11" s="115">
        <v>-0.27267748244398488</v>
      </c>
      <c r="C11" s="115">
        <v>-0.23433361456406029</v>
      </c>
      <c r="D11" s="115">
        <v>-0.11777262764509595</v>
      </c>
      <c r="E11" s="115">
        <v>-0.12417315975973928</v>
      </c>
      <c r="F11" s="115">
        <v>481.00534577994648</v>
      </c>
      <c r="G11" s="115">
        <v>475.22267052379146</v>
      </c>
      <c r="H11" s="115">
        <v>495.89430979476128</v>
      </c>
      <c r="I11" s="115">
        <v>499.33697468611598</v>
      </c>
    </row>
    <row r="12" spans="1:9" ht="24">
      <c r="A12" s="114" t="s">
        <v>86</v>
      </c>
      <c r="B12" s="115">
        <v>0.31331411579904528</v>
      </c>
      <c r="C12" s="115">
        <v>0.40436327787900811</v>
      </c>
      <c r="D12" s="115">
        <v>0.54353854809073798</v>
      </c>
      <c r="E12" s="115">
        <v>0.46504868743136085</v>
      </c>
      <c r="F12" s="115">
        <v>537.26281288259122</v>
      </c>
      <c r="G12" s="115">
        <v>548.22500161372079</v>
      </c>
      <c r="H12" s="115">
        <v>563.32283412591892</v>
      </c>
      <c r="I12" s="115">
        <v>554.07951000650144</v>
      </c>
    </row>
    <row r="13" spans="1:9" ht="24">
      <c r="A13" s="114" t="s">
        <v>87</v>
      </c>
      <c r="B13" s="115">
        <v>-8.7394859714208892E-2</v>
      </c>
      <c r="C13" s="115">
        <v>5.3700526545520558E-2</v>
      </c>
      <c r="D13" s="115">
        <v>-0.10561995466650012</v>
      </c>
      <c r="E13" s="115">
        <v>-6.3772724666059044E-2</v>
      </c>
      <c r="F13" s="115">
        <v>500.48631740659772</v>
      </c>
      <c r="G13" s="115">
        <v>511.22545747826791</v>
      </c>
      <c r="H13" s="115">
        <v>495.21983896621555</v>
      </c>
      <c r="I13" s="115">
        <v>498.22689391510528</v>
      </c>
    </row>
    <row r="14" spans="1:9" ht="36">
      <c r="A14" s="114" t="s">
        <v>88</v>
      </c>
      <c r="B14" s="115">
        <v>-0.28637597755431426</v>
      </c>
      <c r="C14" s="115">
        <v>-0.1282601268551026</v>
      </c>
      <c r="D14" s="115">
        <v>7.4464092539612517E-2</v>
      </c>
      <c r="E14" s="115">
        <v>0.11342440293225174</v>
      </c>
      <c r="F14" s="115">
        <v>483.43470666800812</v>
      </c>
      <c r="G14" s="115">
        <v>502.336476290961</v>
      </c>
      <c r="H14" s="115">
        <v>515.64912985393221</v>
      </c>
      <c r="I14" s="115">
        <v>520.40534948389507</v>
      </c>
    </row>
    <row r="15" spans="1:9" ht="24">
      <c r="A15" s="114" t="s">
        <v>89</v>
      </c>
      <c r="B15" s="115">
        <v>-0.4406221783710656</v>
      </c>
      <c r="C15" s="115">
        <v>-0.42374106708855513</v>
      </c>
      <c r="D15" s="115">
        <v>-0.29587731441006943</v>
      </c>
      <c r="E15" s="115">
        <v>-0.35409574508709046</v>
      </c>
      <c r="F15" s="115">
        <v>460.55386570783941</v>
      </c>
      <c r="G15" s="115">
        <v>481.02226502989896</v>
      </c>
      <c r="H15" s="115">
        <v>473.37796402961783</v>
      </c>
      <c r="I15" s="115">
        <v>470.11576423820208</v>
      </c>
    </row>
    <row r="16" spans="1:9" ht="36">
      <c r="A16" s="114" t="s">
        <v>91</v>
      </c>
      <c r="B16" s="115">
        <v>-0.10963232111872148</v>
      </c>
      <c r="C16" s="115">
        <v>-0.1581637921707971</v>
      </c>
      <c r="D16" s="115">
        <v>-4.6427387280451829E-2</v>
      </c>
      <c r="E16" s="115">
        <v>-7.3650030050903884E-2</v>
      </c>
      <c r="F16" s="115">
        <v>490.51931818403659</v>
      </c>
      <c r="G16" s="115">
        <v>503.27886545880796</v>
      </c>
      <c r="H16" s="115">
        <v>503.93172875839667</v>
      </c>
      <c r="I16" s="115">
        <v>502.64274872824939</v>
      </c>
    </row>
    <row r="17" spans="1:9" ht="24">
      <c r="A17" s="114" t="s">
        <v>92</v>
      </c>
      <c r="B17" s="115">
        <v>-0.14490226560581226</v>
      </c>
      <c r="C17" s="115">
        <v>-0.17914432707266412</v>
      </c>
      <c r="D17" s="115">
        <v>-0.14631932478669585</v>
      </c>
      <c r="E17" s="115">
        <v>-0.1037894929796627</v>
      </c>
      <c r="F17" s="115">
        <v>495.91418324981345</v>
      </c>
      <c r="G17" s="115">
        <v>494.74524952078229</v>
      </c>
      <c r="H17" s="115">
        <v>490.79377421677145</v>
      </c>
      <c r="I17" s="115">
        <v>495.59849828033583</v>
      </c>
    </row>
    <row r="18" spans="1:9" ht="24">
      <c r="A18" s="114" t="s">
        <v>94</v>
      </c>
      <c r="B18" s="115">
        <v>2.4034383194513096E-2</v>
      </c>
      <c r="C18" s="115">
        <v>-1.773406290913938E-2</v>
      </c>
      <c r="D18" s="115">
        <v>6.238667063981347E-3</v>
      </c>
      <c r="E18" s="115">
        <v>-1.8586388387440279E-3</v>
      </c>
      <c r="F18" s="115">
        <v>513.3677062909976</v>
      </c>
      <c r="G18" s="115">
        <v>505.39083952629119</v>
      </c>
      <c r="H18" s="115">
        <v>508.32893001830848</v>
      </c>
      <c r="I18" s="115">
        <v>507.98415380649863</v>
      </c>
    </row>
    <row r="19" spans="1:9">
      <c r="A19" s="114" t="s">
        <v>95</v>
      </c>
      <c r="B19" s="115">
        <v>-0.30993544855294081</v>
      </c>
      <c r="C19" s="115">
        <v>-0.27640715385422987</v>
      </c>
      <c r="D19" s="115">
        <v>-0.30652055026985098</v>
      </c>
      <c r="E19" s="115">
        <v>-0.17235986301430678</v>
      </c>
      <c r="F19" s="115">
        <v>477.60332036881539</v>
      </c>
      <c r="G19" s="115">
        <v>486.4542137236765</v>
      </c>
      <c r="H19" s="115">
        <v>475.39722049054024</v>
      </c>
      <c r="I19" s="115">
        <v>488.83136294319149</v>
      </c>
    </row>
    <row r="20" spans="1:9" ht="24">
      <c r="A20" s="114" t="s">
        <v>96</v>
      </c>
      <c r="B20" s="115">
        <v>0.4574012667570137</v>
      </c>
      <c r="C20" s="115">
        <v>0.27498308623169521</v>
      </c>
      <c r="D20" s="115">
        <v>0.22078828736791606</v>
      </c>
      <c r="E20" s="115">
        <v>0.32850798296987466</v>
      </c>
      <c r="F20" s="115">
        <v>550.40377450118456</v>
      </c>
      <c r="G20" s="115">
        <v>547.63823435596476</v>
      </c>
      <c r="H20" s="115">
        <v>531.38850883000703</v>
      </c>
      <c r="I20" s="115">
        <v>539.43099403180111</v>
      </c>
    </row>
    <row r="21" spans="1:9" ht="48">
      <c r="A21" s="114" t="s">
        <v>97</v>
      </c>
      <c r="B21" s="115">
        <v>0.3772781583895235</v>
      </c>
      <c r="C21" s="115">
        <v>0.24452423566514378</v>
      </c>
      <c r="D21" s="115">
        <v>0.1298140995553029</v>
      </c>
      <c r="E21" s="115">
        <v>0.28168203139856457</v>
      </c>
      <c r="F21" s="115">
        <v>552.11852707924982</v>
      </c>
      <c r="G21" s="115">
        <v>538.42510636973736</v>
      </c>
      <c r="H21" s="115">
        <v>522.14814089779611</v>
      </c>
      <c r="I21" s="115">
        <v>537.98623028695533</v>
      </c>
    </row>
    <row r="22" spans="1:9" ht="36">
      <c r="A22" s="114" t="s">
        <v>100</v>
      </c>
      <c r="B22" s="115">
        <v>-0.67309892242939051</v>
      </c>
      <c r="C22" s="115">
        <v>-0.31527802526121229</v>
      </c>
      <c r="D22" s="115">
        <v>-0.20303665568117507</v>
      </c>
      <c r="E22" s="115">
        <v>-0.22673208382078122</v>
      </c>
      <c r="F22" s="115">
        <v>443.07050461089165</v>
      </c>
      <c r="G22" s="115">
        <v>482.76399700830774</v>
      </c>
      <c r="H22" s="115">
        <v>486.32436286399928</v>
      </c>
      <c r="I22" s="115">
        <v>483.9284210431735</v>
      </c>
    </row>
    <row r="23" spans="1:9" ht="24">
      <c r="A23" s="114" t="s">
        <v>101</v>
      </c>
      <c r="B23" s="115">
        <v>-0.90869851808310476</v>
      </c>
      <c r="C23" s="115">
        <v>-1.1016312705847924</v>
      </c>
      <c r="D23" s="115">
        <v>-0.86674730226507701</v>
      </c>
      <c r="E23" s="115">
        <v>-0.84922489144996449</v>
      </c>
      <c r="F23" s="115">
        <v>421.53734304473971</v>
      </c>
      <c r="G23" s="115">
        <v>404.89616730814777</v>
      </c>
      <c r="H23" s="115">
        <v>409.65195164267755</v>
      </c>
      <c r="I23" s="115">
        <v>415.90867223300376</v>
      </c>
    </row>
    <row r="24" spans="1:9" ht="36">
      <c r="A24" s="114" t="s">
        <v>102</v>
      </c>
      <c r="B24" s="115">
        <v>0.16930838859127001</v>
      </c>
      <c r="C24" s="115">
        <v>0.11029878612772945</v>
      </c>
      <c r="D24" s="115">
        <v>0.14562618740816277</v>
      </c>
      <c r="E24" s="115">
        <v>0.10428423690078539</v>
      </c>
      <c r="F24" s="115">
        <v>528.77860522002788</v>
      </c>
      <c r="G24" s="115">
        <v>524.36870636318088</v>
      </c>
      <c r="H24" s="115">
        <v>524.86150596039772</v>
      </c>
      <c r="I24" s="115">
        <v>522.21812820107971</v>
      </c>
    </row>
    <row r="25" spans="1:9" ht="24">
      <c r="A25" s="114" t="s">
        <v>103</v>
      </c>
      <c r="B25" s="115">
        <v>0.14920393937907298</v>
      </c>
      <c r="C25" s="115">
        <v>9.4494092700303095E-2</v>
      </c>
      <c r="D25" s="115">
        <v>0.2282939755798255</v>
      </c>
      <c r="E25" s="115">
        <v>0.24922119363489448</v>
      </c>
      <c r="F25" s="115">
        <v>527.68666542491371</v>
      </c>
      <c r="G25" s="115">
        <v>520.90427469817337</v>
      </c>
      <c r="H25" s="115">
        <v>530.38436054142539</v>
      </c>
      <c r="I25" s="115">
        <v>532.00690138028983</v>
      </c>
    </row>
    <row r="26" spans="1:9" ht="24">
      <c r="A26" s="114" t="s">
        <v>104</v>
      </c>
      <c r="B26" s="115">
        <v>-8.3303859999321966E-2</v>
      </c>
      <c r="C26" s="115">
        <v>-0.28766433046295375</v>
      </c>
      <c r="D26" s="115">
        <v>-0.20488271000153763</v>
      </c>
      <c r="E26" s="115">
        <v>-6.8692551274458544E-2</v>
      </c>
      <c r="F26" s="115">
        <v>500.33898206884453</v>
      </c>
      <c r="G26" s="115">
        <v>484.18124909608412</v>
      </c>
      <c r="H26" s="115">
        <v>486.52795752284771</v>
      </c>
      <c r="I26" s="115">
        <v>499.87569977653499</v>
      </c>
    </row>
    <row r="27" spans="1:9" ht="24">
      <c r="A27" s="114" t="s">
        <v>105</v>
      </c>
      <c r="B27" s="115">
        <v>-0.28653828263830594</v>
      </c>
      <c r="C27" s="115">
        <v>-0.22194485857540039</v>
      </c>
      <c r="D27" s="115">
        <v>-7.7587917283669344E-2</v>
      </c>
      <c r="E27" s="115">
        <v>-2.3439456125533141E-3</v>
      </c>
      <c r="F27" s="115">
        <v>483.12210944401846</v>
      </c>
      <c r="G27" s="115">
        <v>497.78012699568984</v>
      </c>
      <c r="H27" s="115">
        <v>497.80650214244355</v>
      </c>
      <c r="I27" s="115">
        <v>508.06829768790152</v>
      </c>
    </row>
    <row r="28" spans="1:9" ht="36">
      <c r="A28" s="114" t="s">
        <v>106</v>
      </c>
      <c r="B28" s="115">
        <v>-0.5580342711074654</v>
      </c>
      <c r="C28" s="115">
        <v>-0.40489785097387365</v>
      </c>
      <c r="D28" s="115">
        <v>-0.32334441608087328</v>
      </c>
      <c r="E28" s="115">
        <v>-0.11986466172490048</v>
      </c>
      <c r="F28" s="115">
        <v>458.99578457520249</v>
      </c>
      <c r="G28" s="115">
        <v>467.73512135478381</v>
      </c>
      <c r="H28" s="115">
        <v>474.30588923429258</v>
      </c>
      <c r="I28" s="115">
        <v>492.94996741876463</v>
      </c>
    </row>
    <row r="29" spans="1:9" ht="24">
      <c r="A29" s="114" t="s">
        <v>108</v>
      </c>
      <c r="B29" s="115">
        <v>-0.11671389895935012</v>
      </c>
      <c r="C29" s="115">
        <v>-0.24711601693387622</v>
      </c>
      <c r="D29" s="115">
        <v>-0.15777624098363227</v>
      </c>
      <c r="E29" s="115">
        <v>-0.175941202775137</v>
      </c>
      <c r="F29" s="115">
        <v>490.93900900889156</v>
      </c>
      <c r="G29" s="115">
        <v>487.09256947101858</v>
      </c>
      <c r="H29" s="115">
        <v>488.42452268131848</v>
      </c>
      <c r="I29" s="115">
        <v>488.25463025628545</v>
      </c>
    </row>
    <row r="30" spans="1:9" ht="24">
      <c r="A30" s="114" t="s">
        <v>109</v>
      </c>
      <c r="B30" s="115">
        <v>7.082049354308383E-3</v>
      </c>
      <c r="C30" s="115">
        <v>1.2715575314093485E-2</v>
      </c>
      <c r="D30" s="115">
        <v>-4.2519020418145544E-2</v>
      </c>
      <c r="E30" s="115">
        <v>-0.11168196465087014</v>
      </c>
      <c r="F30" s="115">
        <v>512.12826890576309</v>
      </c>
      <c r="G30" s="115">
        <v>506.12409744303955</v>
      </c>
      <c r="H30" s="115">
        <v>503.33400564655477</v>
      </c>
      <c r="I30" s="115">
        <v>495.10589811615125</v>
      </c>
    </row>
    <row r="31" spans="1:9" ht="36">
      <c r="A31" s="114" t="s">
        <v>110</v>
      </c>
      <c r="B31" s="115">
        <v>-0.18203224652133917</v>
      </c>
      <c r="C31" s="115">
        <v>1.4920815430418205E-2</v>
      </c>
      <c r="D31" s="115">
        <v>3.8407546717108408E-2</v>
      </c>
      <c r="E31" s="115">
        <v>9.3542812375572132E-2</v>
      </c>
      <c r="F31" s="115">
        <v>495.66724505288249</v>
      </c>
      <c r="G31" s="115">
        <v>512.97553420675979</v>
      </c>
      <c r="H31" s="115">
        <v>511.52390952916784</v>
      </c>
      <c r="I31" s="115">
        <v>516.56751024968401</v>
      </c>
    </row>
    <row r="32" spans="1:9" ht="36">
      <c r="A32" s="114" t="s">
        <v>112</v>
      </c>
      <c r="B32" s="115">
        <v>0.21000421696075994</v>
      </c>
      <c r="C32" s="115">
        <v>0.10891966590580418</v>
      </c>
      <c r="D32" s="115">
        <v>7.7989590825627661E-2</v>
      </c>
      <c r="E32" s="115">
        <v>5.9086761443606882E-2</v>
      </c>
      <c r="F32" s="115">
        <v>532.02437188448778</v>
      </c>
      <c r="G32" s="115">
        <v>518.4033876585429</v>
      </c>
      <c r="H32" s="115">
        <v>514.77354777378866</v>
      </c>
      <c r="I32" s="115">
        <v>513.71024013981116</v>
      </c>
    </row>
    <row r="33" spans="1:9" ht="36">
      <c r="A33" s="114" t="s">
        <v>113</v>
      </c>
      <c r="B33" s="115">
        <v>-0.112439151136037</v>
      </c>
      <c r="C33" s="115">
        <v>-0.22272822203979772</v>
      </c>
      <c r="D33" s="115">
        <v>-0.19336401344358295</v>
      </c>
      <c r="E33" s="115">
        <v>-7.0383539834947981E-2</v>
      </c>
      <c r="F33" s="115">
        <v>499.4601518980009</v>
      </c>
      <c r="G33" s="115">
        <v>491.26360078504069</v>
      </c>
      <c r="H33" s="115">
        <v>488.90683677534759</v>
      </c>
      <c r="I33" s="115">
        <v>502.00226500793815</v>
      </c>
    </row>
  </sheetData>
  <mergeCells count="4">
    <mergeCell ref="B3:E3"/>
    <mergeCell ref="F3:I3"/>
    <mergeCell ref="B4:E4"/>
    <mergeCell ref="F4:I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Contents</vt:lpstr>
      <vt:lpstr>Figure_1</vt:lpstr>
      <vt:lpstr>Figure_2</vt:lpstr>
      <vt:lpstr>Figure_3</vt:lpstr>
      <vt:lpstr>Figure_4</vt:lpstr>
      <vt:lpstr>Figure_5</vt:lpstr>
      <vt:lpstr>Figure_6</vt:lpstr>
      <vt:lpstr>Figure_7</vt:lpstr>
      <vt:lpstr>Figure_8</vt:lpstr>
      <vt:lpstr>Figure_9</vt:lpstr>
      <vt:lpstr>Figure_10</vt:lpstr>
      <vt:lpstr>Figure_11</vt:lpstr>
      <vt:lpstr>Figure_12</vt:lpstr>
      <vt:lpstr>Figure_13</vt:lpstr>
      <vt:lpstr>Figure_14</vt:lpstr>
      <vt:lpstr>Figure_15</vt:lpstr>
      <vt:lpstr>Figure_16</vt:lpstr>
      <vt:lpstr>Figure_17</vt:lpstr>
      <vt:lpstr>Figure_18</vt:lpstr>
      <vt:lpstr>Figure_19</vt:lpstr>
      <vt:lpstr>Figure_20</vt:lpstr>
      <vt:lpstr>Figure_21</vt:lpstr>
      <vt:lpstr>Table_1</vt:lpstr>
      <vt:lpstr>Table_2</vt:lpstr>
      <vt:lpstr>Table_3</vt:lpstr>
      <vt:lpstr>Table_4</vt:lpstr>
      <vt:lpstr>Table_5</vt:lpstr>
      <vt:lpstr>Table_6</vt:lpstr>
      <vt:lpstr>Table_7</vt:lpstr>
      <vt:lpstr>Table_8</vt:lpstr>
      <vt:lpstr>Table_9</vt:lpstr>
      <vt:lpstr>Table_10</vt:lpstr>
      <vt:lpstr>Table_11</vt:lpstr>
      <vt:lpstr>Table_A1</vt:lpstr>
      <vt:lpstr>TableA2</vt:lpstr>
      <vt:lpstr>Table_A3</vt:lpstr>
      <vt:lpstr>Table_A4</vt:lpstr>
      <vt:lpstr>Table_A5</vt:lpstr>
      <vt:lpstr>Table_A6</vt:lpstr>
      <vt:lpstr>Table_A7</vt:lpstr>
      <vt:lpstr>Table_A8</vt:lpstr>
    </vt:vector>
  </TitlesOfParts>
  <Company>Exported Data, created by SPSS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jcosgrove</cp:lastModifiedBy>
  <cp:lastPrinted>2011-12-13T10:56:13Z</cp:lastPrinted>
  <dcterms:created xsi:type="dcterms:W3CDTF">2007-02-23T14:58:14Z</dcterms:created>
  <dcterms:modified xsi:type="dcterms:W3CDTF">2012-02-29T16:39:19Z</dcterms:modified>
</cp:coreProperties>
</file>